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400" yWindow="3160" windowWidth="25160" windowHeight="12220"/>
  </bookViews>
  <sheets>
    <sheet name="IP" sheetId="4" r:id="rId1"/>
  </sheets>
  <calcPr calcId="130406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6" i="4"/>
  <c r="N7"/>
  <c r="N9"/>
  <c r="N11"/>
  <c r="N13"/>
  <c r="H13"/>
  <c r="N14"/>
  <c r="H14"/>
  <c r="N15"/>
  <c r="H15"/>
  <c r="N16"/>
  <c r="H16"/>
  <c r="N17"/>
  <c r="H17"/>
  <c r="N18"/>
  <c r="H18"/>
  <c r="N19"/>
  <c r="H19"/>
  <c r="N20"/>
  <c r="N21"/>
  <c r="H21"/>
  <c r="N22"/>
  <c r="H22"/>
  <c r="N23"/>
  <c r="H23"/>
  <c r="N24"/>
  <c r="H24"/>
  <c r="N26"/>
  <c r="N27"/>
  <c r="N28"/>
  <c r="H28"/>
  <c r="N29"/>
  <c r="H29"/>
  <c r="N30"/>
  <c r="N31"/>
  <c r="H31"/>
  <c r="N34"/>
  <c r="H34"/>
  <c r="N35"/>
  <c r="H35"/>
  <c r="N36"/>
  <c r="H36"/>
  <c r="N39"/>
  <c r="N40"/>
  <c r="H40"/>
  <c r="N43"/>
  <c r="N44"/>
  <c r="N45"/>
  <c r="H45"/>
  <c r="N46"/>
  <c r="H46"/>
  <c r="N48"/>
  <c r="N49"/>
  <c r="N51"/>
  <c r="H51"/>
  <c r="N52"/>
  <c r="N53"/>
  <c r="H53"/>
  <c r="N56"/>
  <c r="H56"/>
  <c r="N57"/>
  <c r="N60"/>
  <c r="N62"/>
  <c r="H62"/>
  <c r="N63"/>
  <c r="H63"/>
  <c r="N64"/>
  <c r="H64"/>
  <c r="N65"/>
  <c r="H65"/>
  <c r="N67"/>
  <c r="H67"/>
  <c r="N68"/>
  <c r="H68"/>
  <c r="N69"/>
  <c r="H69"/>
  <c r="N70"/>
  <c r="H70"/>
  <c r="N71"/>
  <c r="H71"/>
  <c r="N72"/>
  <c r="H72"/>
  <c r="N73"/>
  <c r="H73"/>
  <c r="N77"/>
  <c r="H77"/>
  <c r="N78"/>
  <c r="N79"/>
  <c r="N81"/>
  <c r="H81"/>
  <c r="N82"/>
  <c r="H82"/>
  <c r="N83"/>
  <c r="H25"/>
  <c r="H33"/>
  <c r="H47"/>
  <c r="H54"/>
  <c r="H61"/>
  <c r="H66"/>
  <c r="N76"/>
  <c r="H76"/>
  <c r="P7"/>
  <c r="P9"/>
  <c r="P11"/>
  <c r="P13"/>
  <c r="P14"/>
  <c r="P15"/>
  <c r="P16"/>
  <c r="P17"/>
  <c r="P18"/>
  <c r="P19"/>
  <c r="P20"/>
  <c r="P21"/>
  <c r="P22"/>
  <c r="P23"/>
  <c r="P24"/>
  <c r="P26"/>
  <c r="P27"/>
  <c r="P28"/>
  <c r="P29"/>
  <c r="P30"/>
  <c r="P31"/>
  <c r="P34"/>
  <c r="P35"/>
  <c r="P36"/>
  <c r="P39"/>
  <c r="P40"/>
  <c r="P43"/>
  <c r="P44"/>
  <c r="P45"/>
  <c r="P46"/>
  <c r="P48"/>
  <c r="P49"/>
  <c r="P51"/>
  <c r="P52"/>
  <c r="P53"/>
  <c r="P56"/>
  <c r="P57"/>
  <c r="P60"/>
  <c r="P62"/>
  <c r="P63"/>
  <c r="P64"/>
  <c r="P65"/>
  <c r="P67"/>
  <c r="P68"/>
  <c r="P69"/>
  <c r="P70"/>
  <c r="P71"/>
  <c r="P72"/>
  <c r="P73"/>
  <c r="P77"/>
  <c r="P78"/>
  <c r="P79"/>
  <c r="P81"/>
  <c r="P82"/>
  <c r="P83"/>
  <c r="P6"/>
  <c r="Q83"/>
  <c r="Q24"/>
  <c r="Q29"/>
  <c r="Q23"/>
  <c r="Q19"/>
  <c r="Q9"/>
  <c r="Q7"/>
  <c r="Q11"/>
  <c r="Q40"/>
  <c r="Q39"/>
  <c r="Q36"/>
  <c r="Q35"/>
  <c r="Q31"/>
  <c r="Q30"/>
  <c r="Q6"/>
  <c r="Q28"/>
  <c r="Q27"/>
  <c r="Q20"/>
  <c r="Q18"/>
  <c r="Q16"/>
  <c r="Q51"/>
  <c r="Q82"/>
  <c r="Q71"/>
  <c r="Q78"/>
  <c r="Q72"/>
  <c r="Q68"/>
  <c r="Q64"/>
  <c r="Q57"/>
  <c r="Q53"/>
  <c r="Q49"/>
  <c r="Q45"/>
  <c r="Q43"/>
  <c r="Q21"/>
  <c r="Q17"/>
  <c r="Q15"/>
  <c r="Q13"/>
  <c r="Q70"/>
  <c r="Q46"/>
  <c r="Q14"/>
  <c r="Q63"/>
  <c r="Q67"/>
  <c r="Q77"/>
  <c r="Q79"/>
  <c r="Q73"/>
  <c r="Q69"/>
</calcChain>
</file>

<file path=xl/sharedStrings.xml><?xml version="1.0" encoding="utf-8"?>
<sst xmlns="http://schemas.openxmlformats.org/spreadsheetml/2006/main" count="208" uniqueCount="109">
  <si>
    <t>FGF3UL</t>
  </si>
  <si>
    <t>SGHVKH</t>
  </si>
  <si>
    <t>M7I3MD</t>
  </si>
  <si>
    <t>EU1F5V</t>
  </si>
  <si>
    <t>BOIK28</t>
  </si>
  <si>
    <t>GXM79P</t>
  </si>
  <si>
    <t>Komplex 2 T</t>
    <phoneticPr fontId="9" type="noConversion"/>
  </si>
  <si>
    <t>IPT911</t>
    <phoneticPr fontId="9" type="noConversion"/>
  </si>
  <si>
    <t>IO7GS9</t>
    <phoneticPr fontId="9" type="noConversion"/>
  </si>
  <si>
    <t>3N-M0</t>
    <phoneticPr fontId="9" type="noConversion"/>
  </si>
  <si>
    <t>VKJFQM</t>
    <phoneticPr fontId="9" type="noConversion"/>
  </si>
  <si>
    <t>Komplex 2S</t>
    <phoneticPr fontId="9" type="noConversion"/>
  </si>
  <si>
    <t>Komplex 1 T</t>
    <phoneticPr fontId="9" type="noConversion"/>
  </si>
  <si>
    <t>IPT811</t>
    <phoneticPr fontId="9" type="noConversion"/>
  </si>
  <si>
    <t>CX9WEG</t>
    <phoneticPr fontId="9" type="noConversion"/>
  </si>
  <si>
    <t>P44HIF</t>
  </si>
  <si>
    <t>GEAXU1</t>
  </si>
  <si>
    <t>AU99RK</t>
  </si>
  <si>
    <t>COTR7V</t>
  </si>
  <si>
    <t>JF45TR</t>
  </si>
  <si>
    <t>OFHXKA</t>
  </si>
  <si>
    <t>ZMJXY0</t>
  </si>
  <si>
    <t>P9G58J</t>
  </si>
  <si>
    <t>YQ2M6L</t>
  </si>
  <si>
    <t>DJCG2U</t>
  </si>
  <si>
    <t>JTDZZS</t>
  </si>
  <si>
    <t>NS8DX9</t>
  </si>
  <si>
    <t>YANXT1</t>
    <phoneticPr fontId="9" type="noConversion"/>
  </si>
  <si>
    <t>VI0ONT</t>
    <phoneticPr fontId="9" type="noConversion"/>
  </si>
  <si>
    <t>TERV OSZTÁLYZAT</t>
    <phoneticPr fontId="9" type="noConversion"/>
  </si>
  <si>
    <t>ÁTLAG</t>
    <phoneticPr fontId="9" type="noConversion"/>
  </si>
  <si>
    <t>TERV:ZH (3:1)</t>
    <phoneticPr fontId="9" type="noConversion"/>
  </si>
  <si>
    <t>BEZUI1</t>
  </si>
  <si>
    <t>FRSKVF</t>
  </si>
  <si>
    <t>OZOVT9</t>
  </si>
  <si>
    <t>CLYS7V</t>
  </si>
  <si>
    <t>TLPXCX</t>
  </si>
  <si>
    <t>AK3RKI</t>
  </si>
  <si>
    <t>IP8818</t>
  </si>
  <si>
    <t>RQOLUI</t>
  </si>
  <si>
    <t>1. zh</t>
    <phoneticPr fontId="9" type="noConversion"/>
  </si>
  <si>
    <t>3N-M0</t>
  </si>
  <si>
    <t>3N-00</t>
  </si>
  <si>
    <t>ZÁRTHELYI EREDMÉNYEK</t>
  </si>
  <si>
    <t>ZH. ÁTLAG</t>
  </si>
  <si>
    <t>FÉLÉVES TERV</t>
  </si>
  <si>
    <t>ÉPÍTÉSZET</t>
  </si>
  <si>
    <t>ÉPSZERK</t>
  </si>
  <si>
    <t>KIVITEL</t>
  </si>
  <si>
    <t>TARTÓ</t>
  </si>
  <si>
    <t>GÉPÉSZ</t>
  </si>
  <si>
    <t>NEM ADTA LE</t>
  </si>
  <si>
    <t>TERV ÁTL.</t>
  </si>
  <si>
    <t>FÉLÉVI OSZT.</t>
    <phoneticPr fontId="9" type="noConversion"/>
  </si>
  <si>
    <t>Komplex 2(H)</t>
    <phoneticPr fontId="9" type="noConversion"/>
  </si>
  <si>
    <t>IP9819</t>
    <phoneticPr fontId="9" type="noConversion"/>
  </si>
  <si>
    <t>D6ASD8</t>
  </si>
  <si>
    <t>ORLZPO</t>
  </si>
  <si>
    <t>R71DH5</t>
  </si>
  <si>
    <t>LOWOMD</t>
  </si>
  <si>
    <t>DS28O6</t>
  </si>
  <si>
    <t>O2WQBO</t>
  </si>
  <si>
    <t>Complex 2 english</t>
    <phoneticPr fontId="9" type="noConversion"/>
  </si>
  <si>
    <t>3NAM0</t>
  </si>
  <si>
    <t>1.pótzh</t>
    <phoneticPr fontId="9" type="noConversion"/>
  </si>
  <si>
    <t>2.pótzh</t>
    <phoneticPr fontId="9" type="noConversion"/>
  </si>
  <si>
    <t>2,</t>
    <phoneticPr fontId="9" type="noConversion"/>
  </si>
  <si>
    <t>Q6OMEL</t>
  </si>
  <si>
    <t>GRWS9T</t>
  </si>
  <si>
    <t>AYF6T9</t>
  </si>
  <si>
    <t>JXE4CT</t>
  </si>
  <si>
    <t>IPS811</t>
    <phoneticPr fontId="9" type="noConversion"/>
  </si>
  <si>
    <t>IPS911</t>
    <phoneticPr fontId="9" type="noConversion"/>
  </si>
  <si>
    <t>IATYK3</t>
  </si>
  <si>
    <t>FJ0KXB</t>
  </si>
  <si>
    <t>DO60IO</t>
  </si>
  <si>
    <t>ZUR0DA</t>
  </si>
  <si>
    <t>H6OH7O</t>
  </si>
  <si>
    <t>QDG5JT</t>
  </si>
  <si>
    <t>Komplex 1(H)</t>
  </si>
  <si>
    <t>J1O5DZ</t>
  </si>
  <si>
    <t>K1O306</t>
  </si>
  <si>
    <t>2.zh</t>
  </si>
  <si>
    <t>Komplex 1 S</t>
    <phoneticPr fontId="9" type="noConversion"/>
  </si>
  <si>
    <t>LVYO9Y</t>
  </si>
  <si>
    <t>CPKV00</t>
  </si>
  <si>
    <t>TU0LHW</t>
  </si>
  <si>
    <t>ZZ85UV</t>
  </si>
  <si>
    <t>BAQSBU</t>
  </si>
  <si>
    <t>GEBWJ4</t>
  </si>
  <si>
    <t>OG0BCO</t>
  </si>
  <si>
    <t>OCOXGX</t>
  </si>
  <si>
    <t>MY7AP8</t>
  </si>
  <si>
    <t>YWQVXS</t>
  </si>
  <si>
    <t>GYES4H</t>
  </si>
  <si>
    <t>Tárgy</t>
  </si>
  <si>
    <t>Neptun kód</t>
  </si>
  <si>
    <t>QCMGMA</t>
  </si>
  <si>
    <t>DYMW6F</t>
  </si>
  <si>
    <t>U7O1AS</t>
  </si>
  <si>
    <t>LGBK7T</t>
  </si>
  <si>
    <t>DM1TQM</t>
  </si>
  <si>
    <t>ZV9UQK</t>
  </si>
  <si>
    <t>RXRC6H</t>
  </si>
  <si>
    <t>CXWBUW</t>
  </si>
  <si>
    <t>B55772</t>
  </si>
  <si>
    <t>I4FQ96</t>
  </si>
  <si>
    <t>WM4ZE5</t>
  </si>
  <si>
    <t>EOYDUH</t>
  </si>
</sst>
</file>

<file path=xl/styles.xml><?xml version="1.0" encoding="utf-8"?>
<styleSheet xmlns="http://schemas.openxmlformats.org/spreadsheetml/2006/main"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color indexed="8"/>
      <name val="Arial"/>
      <family val="2"/>
    </font>
    <font>
      <sz val="8"/>
      <name val="Verdana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2" fillId="0" borderId="0"/>
    <xf numFmtId="0" fontId="5" fillId="0" borderId="0"/>
    <xf numFmtId="0" fontId="4" fillId="0" borderId="0"/>
    <xf numFmtId="0" fontId="6" fillId="0" borderId="0"/>
    <xf numFmtId="0" fontId="7" fillId="0" borderId="0">
      <alignment vertical="center"/>
    </xf>
    <xf numFmtId="0" fontId="8" fillId="0" borderId="0"/>
    <xf numFmtId="0" fontId="6" fillId="0" borderId="0"/>
  </cellStyleXfs>
  <cellXfs count="65">
    <xf numFmtId="0" fontId="0" fillId="0" borderId="0" xfId="0"/>
    <xf numFmtId="0" fontId="6" fillId="0" borderId="1" xfId="0" applyFont="1" applyBorder="1"/>
    <xf numFmtId="0" fontId="6" fillId="0" borderId="0" xfId="0" applyFont="1" applyBorder="1"/>
    <xf numFmtId="0" fontId="10" fillId="2" borderId="1" xfId="1" applyFont="1" applyBorder="1"/>
    <xf numFmtId="0" fontId="10" fillId="2" borderId="0" xfId="1" applyFont="1" applyBorder="1"/>
    <xf numFmtId="0" fontId="11" fillId="0" borderId="0" xfId="0" applyFont="1" applyBorder="1"/>
    <xf numFmtId="0" fontId="11" fillId="0" borderId="1" xfId="0" applyFont="1" applyBorder="1"/>
    <xf numFmtId="0" fontId="1" fillId="2" borderId="1" xfId="1" applyFont="1" applyBorder="1"/>
    <xf numFmtId="0" fontId="1" fillId="2" borderId="0" xfId="1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3" xfId="0" applyFont="1" applyFill="1" applyBorder="1"/>
    <xf numFmtId="0" fontId="11" fillId="0" borderId="3" xfId="0" applyFont="1" applyFill="1" applyBorder="1"/>
    <xf numFmtId="0" fontId="11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Font="1" applyFill="1" applyBorder="1"/>
    <xf numFmtId="0" fontId="1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0" fillId="0" borderId="3" xfId="0" applyFont="1" applyFill="1" applyBorder="1"/>
    <xf numFmtId="2" fontId="0" fillId="0" borderId="3" xfId="0" applyNumberFormat="1" applyFont="1" applyFill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0" fontId="1" fillId="2" borderId="3" xfId="1" applyFont="1" applyBorder="1"/>
    <xf numFmtId="0" fontId="10" fillId="2" borderId="3" xfId="1" applyFont="1" applyBorder="1"/>
    <xf numFmtId="2" fontId="6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1" xfId="0" applyFont="1" applyBorder="1"/>
    <xf numFmtId="0" fontId="0" fillId="0" borderId="0" xfId="0" applyFont="1" applyBorder="1"/>
    <xf numFmtId="2" fontId="1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1" fontId="15" fillId="0" borderId="1" xfId="0" applyNumberFormat="1" applyFont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2" borderId="11" xfId="1" applyFont="1" applyBorder="1"/>
    <xf numFmtId="1" fontId="13" fillId="0" borderId="3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1" fontId="15" fillId="0" borderId="3" xfId="0" applyNumberFormat="1" applyFont="1" applyFill="1" applyBorder="1" applyAlignment="1">
      <alignment horizontal="center"/>
    </xf>
    <xf numFmtId="1" fontId="13" fillId="0" borderId="3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14" fillId="0" borderId="14" xfId="0" applyNumberFormat="1" applyFont="1" applyBorder="1" applyAlignment="1">
      <alignment horizontal="left"/>
    </xf>
  </cellXfs>
  <cellStyles count="10">
    <cellStyle name="Accent2 - 60%" xfId="1"/>
    <cellStyle name="Normal" xfId="0" builtinId="0"/>
    <cellStyle name="Normál 2" xfId="2"/>
    <cellStyle name="Normál 3" xfId="3"/>
    <cellStyle name="Normál 3 2" xfId="4"/>
    <cellStyle name="Normál 4" xfId="5"/>
    <cellStyle name="Normál 5" xfId="6"/>
    <cellStyle name="Normál 6" xfId="7"/>
    <cellStyle name="Normál 7" xfId="8"/>
    <cellStyle name="Normál 8 2" xfId="9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S179"/>
  <sheetViews>
    <sheetView tabSelected="1" workbookViewId="0">
      <pane ySplit="4" topLeftCell="A5" activePane="bottomLeft" state="frozenSplit"/>
      <selection pane="bottomLeft" activeCell="S10" sqref="S10"/>
    </sheetView>
  </sheetViews>
  <sheetFormatPr baseColWidth="10" defaultColWidth="8.83203125" defaultRowHeight="15"/>
  <cols>
    <col min="1" max="1" width="13.5" style="1" customWidth="1"/>
    <col min="2" max="2" width="6.83203125" style="2" bestFit="1" customWidth="1"/>
    <col min="3" max="3" width="11" style="2" customWidth="1"/>
    <col min="4" max="5" width="7.5" style="2" customWidth="1"/>
    <col min="6" max="6" width="6.5" style="2" customWidth="1"/>
    <col min="7" max="7" width="6.83203125" style="2" customWidth="1"/>
    <col min="8" max="8" width="9.5" style="25" customWidth="1"/>
    <col min="9" max="9" width="12" style="28" customWidth="1"/>
    <col min="10" max="10" width="7.5" style="25" customWidth="1"/>
    <col min="11" max="11" width="8.5" style="25" customWidth="1"/>
    <col min="12" max="12" width="7.1640625" style="25" customWidth="1"/>
    <col min="13" max="13" width="7.83203125" style="25" customWidth="1"/>
    <col min="14" max="14" width="9" style="25" customWidth="1"/>
    <col min="15" max="15" width="16.1640625" style="45" customWidth="1"/>
    <col min="16" max="16" width="11.5" style="26" customWidth="1"/>
    <col min="17" max="17" width="13.5" style="30" customWidth="1"/>
    <col min="18" max="16384" width="8.83203125" style="9"/>
  </cols>
  <sheetData>
    <row r="1" spans="1:17" s="2" customFormat="1" ht="14">
      <c r="A1" s="1"/>
      <c r="H1" s="25"/>
      <c r="I1" s="28"/>
      <c r="J1" s="25"/>
      <c r="K1" s="25"/>
      <c r="L1" s="25"/>
      <c r="M1" s="25"/>
      <c r="N1" s="25"/>
      <c r="O1" s="25"/>
      <c r="P1" s="25"/>
      <c r="Q1" s="25"/>
    </row>
    <row r="2" spans="1:17" s="42" customFormat="1" thickBot="1">
      <c r="A2" s="41"/>
      <c r="H2" s="24"/>
      <c r="I2" s="43"/>
      <c r="J2" s="24"/>
      <c r="K2" s="24"/>
      <c r="L2" s="24"/>
      <c r="M2" s="24"/>
      <c r="N2" s="24"/>
      <c r="O2" s="25"/>
      <c r="P2" s="25"/>
      <c r="Q2" s="25"/>
    </row>
    <row r="3" spans="1:17" s="42" customFormat="1" thickBot="1">
      <c r="A3" s="41"/>
      <c r="D3" s="53" t="s">
        <v>43</v>
      </c>
      <c r="E3" s="54"/>
      <c r="F3" s="54"/>
      <c r="G3" s="54"/>
      <c r="H3" s="55"/>
      <c r="I3" s="56" t="s">
        <v>45</v>
      </c>
      <c r="J3" s="57"/>
      <c r="K3" s="57"/>
      <c r="L3" s="57"/>
      <c r="M3" s="57"/>
      <c r="N3" s="58"/>
      <c r="O3" s="62" t="s">
        <v>29</v>
      </c>
      <c r="P3" s="63" t="s">
        <v>30</v>
      </c>
      <c r="Q3" s="64" t="s">
        <v>53</v>
      </c>
    </row>
    <row r="4" spans="1:17" s="15" customFormat="1">
      <c r="A4" s="14" t="s">
        <v>95</v>
      </c>
      <c r="C4" s="15" t="s">
        <v>96</v>
      </c>
      <c r="D4" s="21" t="s">
        <v>40</v>
      </c>
      <c r="E4" s="22" t="s">
        <v>82</v>
      </c>
      <c r="F4" s="23" t="s">
        <v>64</v>
      </c>
      <c r="G4" s="21" t="s">
        <v>65</v>
      </c>
      <c r="H4" s="24" t="s">
        <v>44</v>
      </c>
      <c r="I4" s="29" t="s">
        <v>46</v>
      </c>
      <c r="J4" s="24" t="s">
        <v>48</v>
      </c>
      <c r="K4" s="24" t="s">
        <v>47</v>
      </c>
      <c r="L4" s="24" t="s">
        <v>49</v>
      </c>
      <c r="M4" s="24" t="s">
        <v>50</v>
      </c>
      <c r="N4" s="44" t="s">
        <v>52</v>
      </c>
      <c r="O4" s="59"/>
      <c r="P4" s="60" t="s">
        <v>31</v>
      </c>
      <c r="Q4" s="61"/>
    </row>
    <row r="5" spans="1:17" s="5" customFormat="1" ht="14">
      <c r="A5" s="3" t="s">
        <v>79</v>
      </c>
      <c r="B5" s="4" t="s">
        <v>38</v>
      </c>
      <c r="C5" s="4"/>
      <c r="D5" s="4"/>
      <c r="E5" s="4"/>
      <c r="F5" s="4"/>
      <c r="G5" s="4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s="5" customFormat="1">
      <c r="A6" s="6"/>
      <c r="B6" s="16" t="s">
        <v>42</v>
      </c>
      <c r="C6" s="10" t="s">
        <v>56</v>
      </c>
      <c r="D6" s="17">
        <v>1</v>
      </c>
      <c r="E6" s="17">
        <v>2</v>
      </c>
      <c r="F6" s="17">
        <v>1</v>
      </c>
      <c r="G6" s="47" t="s">
        <v>66</v>
      </c>
      <c r="H6" s="34">
        <v>2</v>
      </c>
      <c r="I6" s="35">
        <v>2.5</v>
      </c>
      <c r="J6" s="36">
        <v>4</v>
      </c>
      <c r="K6" s="36">
        <v>4</v>
      </c>
      <c r="L6" s="36">
        <v>2</v>
      </c>
      <c r="M6" s="36">
        <v>4</v>
      </c>
      <c r="N6" s="36">
        <f>I6*0.6+J6*0.1+K6*0.1+L6*0.1+M6*0.1</f>
        <v>2.9</v>
      </c>
      <c r="O6" s="50">
        <v>3</v>
      </c>
      <c r="P6" s="36">
        <f>O6*0.75+H6*0.25</f>
        <v>2.75</v>
      </c>
      <c r="Q6" s="49">
        <f>P6</f>
        <v>2.75</v>
      </c>
    </row>
    <row r="7" spans="1:17" s="5" customFormat="1">
      <c r="A7" s="6"/>
      <c r="B7" s="16" t="s">
        <v>42</v>
      </c>
      <c r="C7" s="10" t="s">
        <v>57</v>
      </c>
      <c r="D7" s="17">
        <v>1</v>
      </c>
      <c r="E7" s="17">
        <v>2</v>
      </c>
      <c r="F7" s="17"/>
      <c r="G7" s="47">
        <v>2</v>
      </c>
      <c r="H7" s="34">
        <v>2</v>
      </c>
      <c r="I7" s="35">
        <v>3</v>
      </c>
      <c r="J7" s="36">
        <v>4</v>
      </c>
      <c r="K7" s="36">
        <v>5</v>
      </c>
      <c r="L7" s="36">
        <v>3</v>
      </c>
      <c r="M7" s="36">
        <v>3</v>
      </c>
      <c r="N7" s="36">
        <f>I7*0.6+J7*0.1+K7*0.1+L7*0.1+M7*0.1</f>
        <v>3.3</v>
      </c>
      <c r="O7" s="50">
        <v>3</v>
      </c>
      <c r="P7" s="36">
        <f>O7*0.75+H7*0.25</f>
        <v>2.75</v>
      </c>
      <c r="Q7" s="49">
        <f t="shared" ref="Q7:Q70" si="0">P7</f>
        <v>2.75</v>
      </c>
    </row>
    <row r="8" spans="1:17" s="5" customFormat="1">
      <c r="A8" s="6"/>
      <c r="B8" s="16" t="s">
        <v>42</v>
      </c>
      <c r="C8" s="10" t="s">
        <v>58</v>
      </c>
      <c r="D8" s="17">
        <v>1</v>
      </c>
      <c r="E8" s="17">
        <v>2</v>
      </c>
      <c r="F8" s="17">
        <v>2</v>
      </c>
      <c r="G8" s="47"/>
      <c r="H8" s="34">
        <v>2</v>
      </c>
      <c r="I8" s="35" t="s">
        <v>51</v>
      </c>
      <c r="J8" s="36"/>
      <c r="K8" s="36"/>
      <c r="L8" s="36"/>
      <c r="M8" s="36"/>
      <c r="N8" s="36"/>
      <c r="O8" s="50"/>
      <c r="P8" s="36"/>
      <c r="Q8" s="35" t="s">
        <v>51</v>
      </c>
    </row>
    <row r="9" spans="1:17" s="5" customFormat="1">
      <c r="A9" s="6"/>
      <c r="B9" s="16" t="s">
        <v>42</v>
      </c>
      <c r="C9" s="10" t="s">
        <v>10</v>
      </c>
      <c r="D9" s="17">
        <v>3</v>
      </c>
      <c r="E9" s="17">
        <v>1</v>
      </c>
      <c r="F9" s="17">
        <v>1</v>
      </c>
      <c r="G9" s="47" t="s">
        <v>66</v>
      </c>
      <c r="H9" s="34">
        <v>2.5</v>
      </c>
      <c r="I9" s="35">
        <v>3</v>
      </c>
      <c r="J9" s="36">
        <v>4.5</v>
      </c>
      <c r="K9" s="36">
        <v>4.5</v>
      </c>
      <c r="L9" s="36">
        <v>3</v>
      </c>
      <c r="M9" s="36">
        <v>4</v>
      </c>
      <c r="N9" s="36">
        <f>I9*0.6+J9*0.1+K9*0.1+L9*0.1+M9*0.1</f>
        <v>3.4</v>
      </c>
      <c r="O9" s="50">
        <v>3</v>
      </c>
      <c r="P9" s="36">
        <f>O9*0.75+H9*0.25</f>
        <v>2.875</v>
      </c>
      <c r="Q9" s="49">
        <f t="shared" si="0"/>
        <v>2.875</v>
      </c>
    </row>
    <row r="10" spans="1:17" s="5" customFormat="1" ht="14">
      <c r="A10" s="3" t="s">
        <v>54</v>
      </c>
      <c r="B10" s="4" t="s">
        <v>55</v>
      </c>
      <c r="C10" s="4"/>
      <c r="D10" s="4"/>
      <c r="E10" s="4"/>
      <c r="F10" s="4"/>
      <c r="G10" s="4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s="5" customFormat="1">
      <c r="A11" s="6"/>
      <c r="B11" s="16" t="s">
        <v>42</v>
      </c>
      <c r="C11" s="12" t="s">
        <v>34</v>
      </c>
      <c r="D11" s="17">
        <v>2</v>
      </c>
      <c r="E11" s="17">
        <v>2</v>
      </c>
      <c r="F11" s="17"/>
      <c r="G11" s="47"/>
      <c r="H11" s="34">
        <v>2</v>
      </c>
      <c r="I11" s="35">
        <v>3.5</v>
      </c>
      <c r="J11" s="36">
        <v>2</v>
      </c>
      <c r="K11" s="36">
        <v>3.5</v>
      </c>
      <c r="L11" s="36">
        <v>2</v>
      </c>
      <c r="M11" s="36">
        <v>3</v>
      </c>
      <c r="N11" s="36">
        <f t="shared" ref="N11" si="1">I11*0.6+J11*0.1+K11*0.1+L11*0.1+M11*0.1</f>
        <v>3.1500000000000004</v>
      </c>
      <c r="O11" s="50">
        <v>3</v>
      </c>
      <c r="P11" s="36">
        <f>O11*0.75+H11*0.25</f>
        <v>2.75</v>
      </c>
      <c r="Q11" s="49">
        <f t="shared" si="0"/>
        <v>2.75</v>
      </c>
    </row>
    <row r="12" spans="1:17" s="2" customFormat="1" ht="14">
      <c r="A12" s="7" t="s">
        <v>11</v>
      </c>
      <c r="B12" s="8" t="s">
        <v>72</v>
      </c>
      <c r="C12" s="8"/>
      <c r="D12" s="4"/>
      <c r="E12" s="4"/>
      <c r="F12" s="4"/>
      <c r="G12" s="4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2" customFormat="1">
      <c r="B13" s="16" t="s">
        <v>41</v>
      </c>
      <c r="C13" s="11" t="s">
        <v>81</v>
      </c>
      <c r="D13" s="18">
        <v>4</v>
      </c>
      <c r="E13" s="18">
        <v>2</v>
      </c>
      <c r="F13" s="18"/>
      <c r="G13" s="47"/>
      <c r="H13" s="34">
        <f>(D13+E13)/2</f>
        <v>3</v>
      </c>
      <c r="I13" s="35">
        <v>4.5</v>
      </c>
      <c r="J13" s="39">
        <v>4.5</v>
      </c>
      <c r="K13" s="39">
        <v>5</v>
      </c>
      <c r="L13" s="39">
        <v>5</v>
      </c>
      <c r="M13" s="39">
        <v>5</v>
      </c>
      <c r="N13" s="36">
        <f t="shared" ref="N13:N57" si="2">I13*0.4+J13*0.15+K13*0.15+L13*0.15+M13*0.15</f>
        <v>4.7249999999999996</v>
      </c>
      <c r="O13" s="51">
        <v>5</v>
      </c>
      <c r="P13" s="36">
        <f>O13*0.75+H13*0.25</f>
        <v>4.5</v>
      </c>
      <c r="Q13" s="49">
        <f t="shared" si="0"/>
        <v>4.5</v>
      </c>
    </row>
    <row r="14" spans="1:17" s="2" customFormat="1">
      <c r="B14" s="16" t="s">
        <v>41</v>
      </c>
      <c r="C14" s="11" t="s">
        <v>107</v>
      </c>
      <c r="D14" s="18">
        <v>2.5</v>
      </c>
      <c r="E14" s="18">
        <v>2</v>
      </c>
      <c r="F14" s="18"/>
      <c r="G14" s="47"/>
      <c r="H14" s="34">
        <f t="shared" ref="H14:H77" si="3">(D14+E14)/2</f>
        <v>2.25</v>
      </c>
      <c r="I14" s="35">
        <v>3.5</v>
      </c>
      <c r="J14" s="39">
        <v>4</v>
      </c>
      <c r="K14" s="39">
        <v>3</v>
      </c>
      <c r="L14" s="39">
        <v>5</v>
      </c>
      <c r="M14" s="39">
        <v>4</v>
      </c>
      <c r="N14" s="36">
        <f t="shared" si="2"/>
        <v>3.8000000000000003</v>
      </c>
      <c r="O14" s="51">
        <v>4</v>
      </c>
      <c r="P14" s="36">
        <f>O14*0.75+H14*0.25</f>
        <v>3.5625</v>
      </c>
      <c r="Q14" s="49">
        <f t="shared" si="0"/>
        <v>3.5625</v>
      </c>
    </row>
    <row r="15" spans="1:17" s="2" customFormat="1">
      <c r="B15" s="16" t="s">
        <v>41</v>
      </c>
      <c r="C15" s="11" t="s">
        <v>108</v>
      </c>
      <c r="D15" s="18">
        <v>3</v>
      </c>
      <c r="E15" s="18">
        <v>3.5</v>
      </c>
      <c r="F15" s="18"/>
      <c r="G15" s="47"/>
      <c r="H15" s="34">
        <f t="shared" si="3"/>
        <v>3.25</v>
      </c>
      <c r="I15" s="35">
        <v>4.5</v>
      </c>
      <c r="J15" s="39">
        <v>4.5</v>
      </c>
      <c r="K15" s="39">
        <v>5</v>
      </c>
      <c r="L15" s="39">
        <v>5</v>
      </c>
      <c r="M15" s="39">
        <v>5</v>
      </c>
      <c r="N15" s="36">
        <f t="shared" si="2"/>
        <v>4.7249999999999996</v>
      </c>
      <c r="O15" s="51">
        <v>5</v>
      </c>
      <c r="P15" s="36">
        <f>O15*0.75+H15*0.25</f>
        <v>4.5625</v>
      </c>
      <c r="Q15" s="49">
        <f t="shared" si="0"/>
        <v>4.5625</v>
      </c>
    </row>
    <row r="16" spans="1:17" s="2" customFormat="1">
      <c r="A16" s="1"/>
      <c r="B16" s="16" t="s">
        <v>41</v>
      </c>
      <c r="C16" s="11" t="s">
        <v>101</v>
      </c>
      <c r="D16" s="18">
        <v>4</v>
      </c>
      <c r="E16" s="18">
        <v>3.5</v>
      </c>
      <c r="F16" s="18"/>
      <c r="G16" s="47"/>
      <c r="H16" s="34">
        <f t="shared" si="3"/>
        <v>3.75</v>
      </c>
      <c r="I16" s="35">
        <v>4</v>
      </c>
      <c r="J16" s="39">
        <v>4.5</v>
      </c>
      <c r="K16" s="39">
        <v>4.5</v>
      </c>
      <c r="L16" s="39">
        <v>5</v>
      </c>
      <c r="M16" s="39">
        <v>3</v>
      </c>
      <c r="N16" s="36">
        <f t="shared" si="2"/>
        <v>4.1499999999999995</v>
      </c>
      <c r="O16" s="50">
        <v>4</v>
      </c>
      <c r="P16" s="36">
        <f>O16*0.75+H16*0.25</f>
        <v>3.9375</v>
      </c>
      <c r="Q16" s="49">
        <f t="shared" si="0"/>
        <v>3.9375</v>
      </c>
    </row>
    <row r="17" spans="1:17" s="2" customFormat="1">
      <c r="A17" s="1"/>
      <c r="B17" s="16" t="s">
        <v>41</v>
      </c>
      <c r="C17" s="11" t="s">
        <v>102</v>
      </c>
      <c r="D17" s="18">
        <v>4</v>
      </c>
      <c r="E17" s="18">
        <v>3</v>
      </c>
      <c r="F17" s="18"/>
      <c r="G17" s="47"/>
      <c r="H17" s="34">
        <f t="shared" si="3"/>
        <v>3.5</v>
      </c>
      <c r="I17" s="35">
        <v>5</v>
      </c>
      <c r="J17" s="39">
        <v>5</v>
      </c>
      <c r="K17" s="39">
        <v>5</v>
      </c>
      <c r="L17" s="39">
        <v>5</v>
      </c>
      <c r="M17" s="39">
        <v>5</v>
      </c>
      <c r="N17" s="36">
        <f t="shared" si="2"/>
        <v>5</v>
      </c>
      <c r="O17" s="50">
        <v>5</v>
      </c>
      <c r="P17" s="36">
        <f>O17*0.75+H17*0.25</f>
        <v>4.625</v>
      </c>
      <c r="Q17" s="49">
        <f t="shared" si="0"/>
        <v>4.625</v>
      </c>
    </row>
    <row r="18" spans="1:17" s="2" customFormat="1">
      <c r="A18" s="1"/>
      <c r="B18" s="16" t="s">
        <v>41</v>
      </c>
      <c r="C18" s="10" t="s">
        <v>73</v>
      </c>
      <c r="D18" s="19">
        <v>2</v>
      </c>
      <c r="E18" s="18">
        <v>3.5</v>
      </c>
      <c r="F18" s="18"/>
      <c r="G18" s="47"/>
      <c r="H18" s="34">
        <f t="shared" si="3"/>
        <v>2.75</v>
      </c>
      <c r="I18" s="35">
        <v>3</v>
      </c>
      <c r="J18" s="39">
        <v>5</v>
      </c>
      <c r="K18" s="39">
        <v>3.5</v>
      </c>
      <c r="L18" s="39">
        <v>4</v>
      </c>
      <c r="M18" s="39">
        <v>3</v>
      </c>
      <c r="N18" s="36">
        <f t="shared" si="2"/>
        <v>3.5250000000000004</v>
      </c>
      <c r="O18" s="50">
        <v>4</v>
      </c>
      <c r="P18" s="36">
        <f>O18*0.75+H18*0.25</f>
        <v>3.6875</v>
      </c>
      <c r="Q18" s="52">
        <f t="shared" si="0"/>
        <v>3.6875</v>
      </c>
    </row>
    <row r="19" spans="1:17" s="2" customFormat="1">
      <c r="A19" s="1"/>
      <c r="B19" s="16" t="s">
        <v>41</v>
      </c>
      <c r="C19" s="11" t="s">
        <v>36</v>
      </c>
      <c r="D19" s="18">
        <v>3</v>
      </c>
      <c r="E19" s="18">
        <v>3</v>
      </c>
      <c r="F19" s="18"/>
      <c r="G19" s="47"/>
      <c r="H19" s="34">
        <f t="shared" si="3"/>
        <v>3</v>
      </c>
      <c r="I19" s="35">
        <v>5</v>
      </c>
      <c r="J19" s="39">
        <v>4.5</v>
      </c>
      <c r="K19" s="39">
        <v>5</v>
      </c>
      <c r="L19" s="39">
        <v>5</v>
      </c>
      <c r="M19" s="39">
        <v>5</v>
      </c>
      <c r="N19" s="36">
        <f t="shared" si="2"/>
        <v>4.9249999999999998</v>
      </c>
      <c r="O19" s="51">
        <v>5</v>
      </c>
      <c r="P19" s="36">
        <f>O19*0.75+H19*0.25</f>
        <v>4.5</v>
      </c>
      <c r="Q19" s="49">
        <f t="shared" si="0"/>
        <v>4.5</v>
      </c>
    </row>
    <row r="20" spans="1:17" s="2" customFormat="1">
      <c r="A20" s="1"/>
      <c r="B20" s="16" t="s">
        <v>41</v>
      </c>
      <c r="C20" s="11" t="s">
        <v>37</v>
      </c>
      <c r="D20" s="18">
        <v>3.5</v>
      </c>
      <c r="E20" s="18">
        <v>1</v>
      </c>
      <c r="F20" s="18">
        <v>3</v>
      </c>
      <c r="G20" s="47"/>
      <c r="H20" s="34">
        <v>3.25</v>
      </c>
      <c r="I20" s="35">
        <v>5</v>
      </c>
      <c r="J20" s="39">
        <v>4</v>
      </c>
      <c r="K20" s="39">
        <v>5</v>
      </c>
      <c r="L20" s="39">
        <v>4</v>
      </c>
      <c r="M20" s="39">
        <v>5</v>
      </c>
      <c r="N20" s="36">
        <f t="shared" si="2"/>
        <v>4.7</v>
      </c>
      <c r="O20" s="51">
        <v>5</v>
      </c>
      <c r="P20" s="36">
        <f>O20*0.75+H20*0.25</f>
        <v>4.5625</v>
      </c>
      <c r="Q20" s="49">
        <f t="shared" si="0"/>
        <v>4.5625</v>
      </c>
    </row>
    <row r="21" spans="1:17" s="2" customFormat="1">
      <c r="A21" s="1"/>
      <c r="B21" s="16" t="s">
        <v>41</v>
      </c>
      <c r="C21" s="11" t="s">
        <v>59</v>
      </c>
      <c r="D21" s="18">
        <v>2</v>
      </c>
      <c r="E21" s="18">
        <v>2</v>
      </c>
      <c r="F21" s="18"/>
      <c r="G21" s="47"/>
      <c r="H21" s="34">
        <f t="shared" si="3"/>
        <v>2</v>
      </c>
      <c r="I21" s="35">
        <v>3</v>
      </c>
      <c r="J21" s="39">
        <v>4</v>
      </c>
      <c r="K21" s="39">
        <v>4.5</v>
      </c>
      <c r="L21" s="39">
        <v>4</v>
      </c>
      <c r="M21" s="39">
        <v>5</v>
      </c>
      <c r="N21" s="36">
        <f t="shared" si="2"/>
        <v>3.8250000000000002</v>
      </c>
      <c r="O21" s="51">
        <v>4</v>
      </c>
      <c r="P21" s="36">
        <f>O21*0.75+H21*0.25</f>
        <v>3.5</v>
      </c>
      <c r="Q21" s="49">
        <f t="shared" si="0"/>
        <v>3.5</v>
      </c>
    </row>
    <row r="22" spans="1:17" s="2" customFormat="1">
      <c r="A22" s="1"/>
      <c r="B22" s="16" t="s">
        <v>41</v>
      </c>
      <c r="C22" s="11" t="s">
        <v>0</v>
      </c>
      <c r="D22" s="18">
        <v>3.5</v>
      </c>
      <c r="E22" s="18">
        <v>3.5</v>
      </c>
      <c r="F22" s="18"/>
      <c r="G22" s="47"/>
      <c r="H22" s="34">
        <f t="shared" si="3"/>
        <v>3.5</v>
      </c>
      <c r="I22" s="35">
        <v>3.5</v>
      </c>
      <c r="J22" s="39">
        <v>4</v>
      </c>
      <c r="K22" s="39">
        <v>3.5</v>
      </c>
      <c r="L22" s="39">
        <v>2</v>
      </c>
      <c r="M22" s="39">
        <v>4</v>
      </c>
      <c r="N22" s="36">
        <f t="shared" si="2"/>
        <v>3.4249999999999998</v>
      </c>
      <c r="O22" s="51">
        <v>3</v>
      </c>
      <c r="P22" s="36">
        <f>O22*0.75+H22*0.25</f>
        <v>3.125</v>
      </c>
      <c r="Q22" s="49">
        <v>4</v>
      </c>
    </row>
    <row r="23" spans="1:17" s="2" customFormat="1">
      <c r="A23" s="1"/>
      <c r="B23" s="16" t="s">
        <v>41</v>
      </c>
      <c r="C23" s="11" t="s">
        <v>1</v>
      </c>
      <c r="D23" s="18">
        <v>3.5</v>
      </c>
      <c r="E23" s="18">
        <v>3</v>
      </c>
      <c r="F23" s="18"/>
      <c r="G23" s="47"/>
      <c r="H23" s="34">
        <f t="shared" si="3"/>
        <v>3.25</v>
      </c>
      <c r="I23" s="35">
        <v>5</v>
      </c>
      <c r="J23" s="39">
        <v>5</v>
      </c>
      <c r="K23" s="39">
        <v>5</v>
      </c>
      <c r="L23" s="39">
        <v>5</v>
      </c>
      <c r="M23" s="39">
        <v>5</v>
      </c>
      <c r="N23" s="36">
        <f t="shared" si="2"/>
        <v>5</v>
      </c>
      <c r="O23" s="51">
        <v>5</v>
      </c>
      <c r="P23" s="36">
        <f>O23*0.75+H23*0.25</f>
        <v>4.5625</v>
      </c>
      <c r="Q23" s="49">
        <f t="shared" si="0"/>
        <v>4.5625</v>
      </c>
    </row>
    <row r="24" spans="1:17" s="2" customFormat="1">
      <c r="A24" s="1"/>
      <c r="B24" s="16" t="s">
        <v>41</v>
      </c>
      <c r="C24" s="11" t="s">
        <v>3</v>
      </c>
      <c r="D24" s="18">
        <v>3.5</v>
      </c>
      <c r="E24" s="18">
        <v>4</v>
      </c>
      <c r="F24" s="18"/>
      <c r="G24" s="47"/>
      <c r="H24" s="34">
        <f t="shared" si="3"/>
        <v>3.75</v>
      </c>
      <c r="I24" s="35">
        <v>5</v>
      </c>
      <c r="J24" s="39">
        <v>4.5</v>
      </c>
      <c r="K24" s="39">
        <v>5</v>
      </c>
      <c r="L24" s="39">
        <v>4.5</v>
      </c>
      <c r="M24" s="39">
        <v>5</v>
      </c>
      <c r="N24" s="36">
        <f t="shared" si="2"/>
        <v>4.8499999999999996</v>
      </c>
      <c r="O24" s="51">
        <v>5</v>
      </c>
      <c r="P24" s="36">
        <f>O24*0.75+H24*0.25</f>
        <v>4.6875</v>
      </c>
      <c r="Q24" s="49">
        <f t="shared" si="0"/>
        <v>4.6875</v>
      </c>
    </row>
    <row r="25" spans="1:17" s="2" customFormat="1">
      <c r="A25" s="1"/>
      <c r="B25" s="16" t="s">
        <v>41</v>
      </c>
      <c r="C25" s="11" t="s">
        <v>4</v>
      </c>
      <c r="D25" s="18">
        <v>3.5</v>
      </c>
      <c r="E25" s="18">
        <v>3</v>
      </c>
      <c r="F25" s="18"/>
      <c r="G25" s="47"/>
      <c r="H25" s="34">
        <f t="shared" si="3"/>
        <v>3.25</v>
      </c>
      <c r="I25" s="35" t="s">
        <v>51</v>
      </c>
      <c r="J25" s="39"/>
      <c r="K25" s="39"/>
      <c r="L25" s="39"/>
      <c r="M25" s="39"/>
      <c r="N25" s="36"/>
      <c r="O25" s="51"/>
      <c r="P25" s="36"/>
      <c r="Q25" s="35" t="s">
        <v>51</v>
      </c>
    </row>
    <row r="26" spans="1:17" s="2" customFormat="1">
      <c r="A26" s="1"/>
      <c r="B26" s="16" t="s">
        <v>41</v>
      </c>
      <c r="C26" s="11" t="s">
        <v>5</v>
      </c>
      <c r="D26" s="18">
        <v>1.5</v>
      </c>
      <c r="E26" s="18">
        <v>2</v>
      </c>
      <c r="F26" s="18">
        <v>3</v>
      </c>
      <c r="G26" s="47"/>
      <c r="H26" s="34">
        <v>2.5</v>
      </c>
      <c r="I26" s="35">
        <v>1</v>
      </c>
      <c r="J26" s="39">
        <v>3</v>
      </c>
      <c r="K26" s="39">
        <v>4.5</v>
      </c>
      <c r="L26" s="39">
        <v>4</v>
      </c>
      <c r="M26" s="39">
        <v>4</v>
      </c>
      <c r="N26" s="36">
        <f t="shared" si="2"/>
        <v>2.7250000000000001</v>
      </c>
      <c r="O26" s="51">
        <v>1</v>
      </c>
      <c r="P26" s="36">
        <f>O26*0.75+H26*0.25</f>
        <v>1.375</v>
      </c>
      <c r="Q26" s="49">
        <v>1</v>
      </c>
    </row>
    <row r="27" spans="1:17" s="2" customFormat="1">
      <c r="A27" s="1"/>
      <c r="B27" s="16" t="s">
        <v>41</v>
      </c>
      <c r="C27" s="11" t="s">
        <v>39</v>
      </c>
      <c r="D27" s="18">
        <v>1.5</v>
      </c>
      <c r="E27" s="18">
        <v>2</v>
      </c>
      <c r="F27" s="18">
        <v>3</v>
      </c>
      <c r="G27" s="47"/>
      <c r="H27" s="34">
        <v>2.5</v>
      </c>
      <c r="I27" s="35">
        <v>4.5</v>
      </c>
      <c r="J27" s="39">
        <v>4</v>
      </c>
      <c r="K27" s="39">
        <v>4</v>
      </c>
      <c r="L27" s="39">
        <v>4.5</v>
      </c>
      <c r="M27" s="39">
        <v>5</v>
      </c>
      <c r="N27" s="36">
        <f t="shared" si="2"/>
        <v>4.4249999999999998</v>
      </c>
      <c r="O27" s="51">
        <v>4</v>
      </c>
      <c r="P27" s="36">
        <f>O27*0.75+H27*0.25</f>
        <v>3.625</v>
      </c>
      <c r="Q27" s="49">
        <f t="shared" si="0"/>
        <v>3.625</v>
      </c>
    </row>
    <row r="28" spans="1:17" s="2" customFormat="1">
      <c r="A28" s="1"/>
      <c r="B28" s="16" t="s">
        <v>41</v>
      </c>
      <c r="C28" s="11" t="s">
        <v>98</v>
      </c>
      <c r="D28" s="18">
        <v>5</v>
      </c>
      <c r="E28" s="18">
        <v>5</v>
      </c>
      <c r="F28" s="18"/>
      <c r="G28" s="47"/>
      <c r="H28" s="34">
        <f t="shared" si="3"/>
        <v>5</v>
      </c>
      <c r="I28" s="35">
        <v>5</v>
      </c>
      <c r="J28" s="39">
        <v>4</v>
      </c>
      <c r="K28" s="39">
        <v>4.5</v>
      </c>
      <c r="L28" s="39">
        <v>5</v>
      </c>
      <c r="M28" s="39">
        <v>4.5</v>
      </c>
      <c r="N28" s="36">
        <f t="shared" si="2"/>
        <v>4.7</v>
      </c>
      <c r="O28" s="51">
        <v>5</v>
      </c>
      <c r="P28" s="36">
        <f>O28*0.75+H28*0.25</f>
        <v>5</v>
      </c>
      <c r="Q28" s="49">
        <f t="shared" si="0"/>
        <v>5</v>
      </c>
    </row>
    <row r="29" spans="1:17" s="2" customFormat="1">
      <c r="A29" s="1"/>
      <c r="B29" s="16" t="s">
        <v>41</v>
      </c>
      <c r="C29" s="11" t="s">
        <v>100</v>
      </c>
      <c r="D29" s="18">
        <v>3</v>
      </c>
      <c r="E29" s="18">
        <v>3</v>
      </c>
      <c r="F29" s="18"/>
      <c r="G29" s="47"/>
      <c r="H29" s="34">
        <f t="shared" si="3"/>
        <v>3</v>
      </c>
      <c r="I29" s="35">
        <v>4.5</v>
      </c>
      <c r="J29" s="39">
        <v>3</v>
      </c>
      <c r="K29" s="39">
        <v>4.5</v>
      </c>
      <c r="L29" s="39">
        <v>5</v>
      </c>
      <c r="M29" s="39">
        <v>5</v>
      </c>
      <c r="N29" s="36">
        <f t="shared" si="2"/>
        <v>4.4249999999999998</v>
      </c>
      <c r="O29" s="51">
        <v>4</v>
      </c>
      <c r="P29" s="36">
        <f>O29*0.75+H29*0.25</f>
        <v>3.75</v>
      </c>
      <c r="Q29" s="49">
        <f t="shared" si="0"/>
        <v>3.75</v>
      </c>
    </row>
    <row r="30" spans="1:17" s="2" customFormat="1">
      <c r="A30" s="1"/>
      <c r="B30" s="16" t="s">
        <v>41</v>
      </c>
      <c r="C30" s="11" t="s">
        <v>99</v>
      </c>
      <c r="D30" s="18">
        <v>1</v>
      </c>
      <c r="E30" s="18">
        <v>3</v>
      </c>
      <c r="F30" s="18">
        <v>1</v>
      </c>
      <c r="G30" s="47">
        <v>3</v>
      </c>
      <c r="H30" s="34">
        <v>3</v>
      </c>
      <c r="I30" s="35">
        <v>3</v>
      </c>
      <c r="J30" s="39">
        <v>2</v>
      </c>
      <c r="K30" s="39">
        <v>2</v>
      </c>
      <c r="L30" s="39">
        <v>3</v>
      </c>
      <c r="M30" s="39">
        <v>3</v>
      </c>
      <c r="N30" s="36">
        <f t="shared" si="2"/>
        <v>2.7</v>
      </c>
      <c r="O30" s="51">
        <v>3</v>
      </c>
      <c r="P30" s="36">
        <f>O30*0.75+H30*0.25</f>
        <v>3</v>
      </c>
      <c r="Q30" s="49">
        <f t="shared" si="0"/>
        <v>3</v>
      </c>
    </row>
    <row r="31" spans="1:17" s="2" customFormat="1">
      <c r="A31" s="1"/>
      <c r="B31" s="16" t="s">
        <v>9</v>
      </c>
      <c r="C31" s="11" t="s">
        <v>8</v>
      </c>
      <c r="D31" s="18">
        <v>4</v>
      </c>
      <c r="E31" s="18">
        <v>3.5</v>
      </c>
      <c r="F31" s="18"/>
      <c r="G31" s="47"/>
      <c r="H31" s="34">
        <f t="shared" si="3"/>
        <v>3.75</v>
      </c>
      <c r="I31" s="35">
        <v>4</v>
      </c>
      <c r="J31" s="39">
        <v>4</v>
      </c>
      <c r="K31" s="39">
        <v>3</v>
      </c>
      <c r="L31" s="39">
        <v>3</v>
      </c>
      <c r="M31" s="39">
        <v>3</v>
      </c>
      <c r="N31" s="36">
        <f t="shared" si="2"/>
        <v>3.5500000000000007</v>
      </c>
      <c r="O31" s="51">
        <v>4</v>
      </c>
      <c r="P31" s="36">
        <f>O31*0.75+H31*0.25</f>
        <v>3.9375</v>
      </c>
      <c r="Q31" s="49">
        <f t="shared" si="0"/>
        <v>3.9375</v>
      </c>
    </row>
    <row r="32" spans="1:17" s="2" customFormat="1">
      <c r="A32" s="1"/>
      <c r="B32" s="16" t="s">
        <v>41</v>
      </c>
      <c r="C32" s="11" t="s">
        <v>14</v>
      </c>
      <c r="D32" s="18"/>
      <c r="E32" s="18"/>
      <c r="F32" s="18"/>
      <c r="G32" s="47"/>
      <c r="H32" s="34"/>
      <c r="I32" s="35" t="s">
        <v>51</v>
      </c>
      <c r="J32" s="39"/>
      <c r="K32" s="39"/>
      <c r="L32" s="39"/>
      <c r="M32" s="39"/>
      <c r="N32" s="36"/>
      <c r="O32" s="51"/>
      <c r="P32" s="36"/>
      <c r="Q32" s="35" t="s">
        <v>51</v>
      </c>
    </row>
    <row r="33" spans="1:17" s="2" customFormat="1">
      <c r="A33" s="1"/>
      <c r="B33" s="16" t="s">
        <v>41</v>
      </c>
      <c r="C33" s="11" t="s">
        <v>103</v>
      </c>
      <c r="D33" s="18">
        <v>2</v>
      </c>
      <c r="E33" s="18">
        <v>3.5</v>
      </c>
      <c r="F33" s="18"/>
      <c r="G33" s="47"/>
      <c r="H33" s="34">
        <f t="shared" si="3"/>
        <v>2.75</v>
      </c>
      <c r="I33" s="35" t="s">
        <v>51</v>
      </c>
      <c r="J33" s="39"/>
      <c r="K33" s="39"/>
      <c r="L33" s="39"/>
      <c r="M33" s="39"/>
      <c r="N33" s="36"/>
      <c r="O33" s="51"/>
      <c r="P33" s="36"/>
      <c r="Q33" s="35" t="s">
        <v>51</v>
      </c>
    </row>
    <row r="34" spans="1:17" s="2" customFormat="1">
      <c r="A34" s="1"/>
      <c r="B34" s="16" t="s">
        <v>41</v>
      </c>
      <c r="C34" s="11" t="s">
        <v>26</v>
      </c>
      <c r="D34" s="18">
        <v>2.5</v>
      </c>
      <c r="E34" s="18">
        <v>2</v>
      </c>
      <c r="F34" s="18"/>
      <c r="G34" s="47"/>
      <c r="H34" s="34">
        <f t="shared" si="3"/>
        <v>2.25</v>
      </c>
      <c r="I34" s="35">
        <v>4</v>
      </c>
      <c r="J34" s="39">
        <v>4.5</v>
      </c>
      <c r="K34" s="39">
        <v>5</v>
      </c>
      <c r="L34" s="39">
        <v>5</v>
      </c>
      <c r="M34" s="39">
        <v>5</v>
      </c>
      <c r="N34" s="36">
        <f t="shared" si="2"/>
        <v>4.5250000000000004</v>
      </c>
      <c r="O34" s="51">
        <v>5</v>
      </c>
      <c r="P34" s="36">
        <f>O34*0.75+H34*0.25</f>
        <v>4.3125</v>
      </c>
      <c r="Q34" s="52">
        <v>5</v>
      </c>
    </row>
    <row r="35" spans="1:17" s="2" customFormat="1">
      <c r="A35" s="1"/>
      <c r="B35" s="16" t="s">
        <v>41</v>
      </c>
      <c r="C35" s="11" t="s">
        <v>25</v>
      </c>
      <c r="D35" s="18">
        <v>2.5</v>
      </c>
      <c r="E35" s="18">
        <v>4</v>
      </c>
      <c r="F35" s="18"/>
      <c r="G35" s="47"/>
      <c r="H35" s="34">
        <f t="shared" si="3"/>
        <v>3.25</v>
      </c>
      <c r="I35" s="35">
        <v>3</v>
      </c>
      <c r="J35" s="39">
        <v>5</v>
      </c>
      <c r="K35" s="39">
        <v>5</v>
      </c>
      <c r="L35" s="39">
        <v>5</v>
      </c>
      <c r="M35" s="39">
        <v>5</v>
      </c>
      <c r="N35" s="36">
        <f t="shared" si="2"/>
        <v>4.2</v>
      </c>
      <c r="O35" s="51">
        <v>4</v>
      </c>
      <c r="P35" s="36">
        <f>O35*0.75+H35*0.25</f>
        <v>3.8125</v>
      </c>
      <c r="Q35" s="49">
        <f t="shared" si="0"/>
        <v>3.8125</v>
      </c>
    </row>
    <row r="36" spans="1:17" s="2" customFormat="1">
      <c r="A36" s="1"/>
      <c r="B36" s="16" t="s">
        <v>41</v>
      </c>
      <c r="C36" s="11" t="s">
        <v>80</v>
      </c>
      <c r="D36" s="18">
        <v>2.5</v>
      </c>
      <c r="E36" s="18">
        <v>2.5</v>
      </c>
      <c r="F36" s="18"/>
      <c r="G36" s="47"/>
      <c r="H36" s="34">
        <f t="shared" si="3"/>
        <v>2.5</v>
      </c>
      <c r="I36" s="35">
        <v>4</v>
      </c>
      <c r="J36" s="39">
        <v>5</v>
      </c>
      <c r="K36" s="39">
        <v>5</v>
      </c>
      <c r="L36" s="39">
        <v>4</v>
      </c>
      <c r="M36" s="39">
        <v>5</v>
      </c>
      <c r="N36" s="36">
        <f t="shared" si="2"/>
        <v>4.45</v>
      </c>
      <c r="O36" s="51">
        <v>4</v>
      </c>
      <c r="P36" s="36">
        <f>O36*0.75+H36*0.25</f>
        <v>3.625</v>
      </c>
      <c r="Q36" s="49">
        <f t="shared" si="0"/>
        <v>3.625</v>
      </c>
    </row>
    <row r="37" spans="1:17" s="2" customFormat="1">
      <c r="A37" s="1"/>
      <c r="B37" s="16" t="s">
        <v>41</v>
      </c>
      <c r="C37" s="10" t="s">
        <v>35</v>
      </c>
      <c r="D37" s="18"/>
      <c r="E37" s="18"/>
      <c r="F37" s="18"/>
      <c r="G37" s="47"/>
      <c r="H37" s="34"/>
      <c r="I37" s="35" t="s">
        <v>51</v>
      </c>
      <c r="J37" s="39"/>
      <c r="K37" s="39"/>
      <c r="L37" s="39"/>
      <c r="M37" s="39"/>
      <c r="N37" s="36"/>
      <c r="O37" s="51"/>
      <c r="P37" s="36"/>
      <c r="Q37" s="35" t="s">
        <v>51</v>
      </c>
    </row>
    <row r="38" spans="1:17" s="2" customFormat="1">
      <c r="A38" s="1"/>
      <c r="B38" s="16" t="s">
        <v>41</v>
      </c>
      <c r="C38" s="11" t="s">
        <v>76</v>
      </c>
      <c r="D38" s="18"/>
      <c r="E38" s="18"/>
      <c r="F38" s="18"/>
      <c r="G38" s="47"/>
      <c r="H38" s="34"/>
      <c r="I38" s="35" t="s">
        <v>51</v>
      </c>
      <c r="J38" s="39"/>
      <c r="K38" s="39"/>
      <c r="L38" s="39"/>
      <c r="M38" s="39"/>
      <c r="N38" s="36"/>
      <c r="O38" s="51"/>
      <c r="P38" s="36"/>
      <c r="Q38" s="35" t="s">
        <v>51</v>
      </c>
    </row>
    <row r="39" spans="1:17" s="2" customFormat="1">
      <c r="A39" s="1"/>
      <c r="B39" s="16" t="s">
        <v>41</v>
      </c>
      <c r="C39" s="11" t="s">
        <v>77</v>
      </c>
      <c r="D39" s="18">
        <v>1.5</v>
      </c>
      <c r="E39" s="18">
        <v>3.5</v>
      </c>
      <c r="F39" s="18"/>
      <c r="G39" s="47">
        <v>3</v>
      </c>
      <c r="H39" s="34">
        <v>3.25</v>
      </c>
      <c r="I39" s="35">
        <v>5</v>
      </c>
      <c r="J39" s="39">
        <v>4.5</v>
      </c>
      <c r="K39" s="39">
        <v>3.5</v>
      </c>
      <c r="L39" s="39">
        <v>4</v>
      </c>
      <c r="M39" s="39">
        <v>4</v>
      </c>
      <c r="N39" s="36">
        <f t="shared" si="2"/>
        <v>4.3999999999999995</v>
      </c>
      <c r="O39" s="51">
        <v>4</v>
      </c>
      <c r="P39" s="36">
        <f>O39*0.75+H39*0.25</f>
        <v>3.8125</v>
      </c>
      <c r="Q39" s="49">
        <f t="shared" si="0"/>
        <v>3.8125</v>
      </c>
    </row>
    <row r="40" spans="1:17" s="2" customFormat="1">
      <c r="A40" s="1"/>
      <c r="B40" s="16" t="s">
        <v>41</v>
      </c>
      <c r="C40" s="11" t="s">
        <v>78</v>
      </c>
      <c r="D40" s="18">
        <v>4</v>
      </c>
      <c r="E40" s="18">
        <v>5</v>
      </c>
      <c r="F40" s="18"/>
      <c r="G40" s="47"/>
      <c r="H40" s="34">
        <f t="shared" si="3"/>
        <v>4.5</v>
      </c>
      <c r="I40" s="35">
        <v>5</v>
      </c>
      <c r="J40" s="39">
        <v>4.5</v>
      </c>
      <c r="K40" s="39">
        <v>5</v>
      </c>
      <c r="L40" s="39">
        <v>4</v>
      </c>
      <c r="M40" s="39">
        <v>4.5</v>
      </c>
      <c r="N40" s="36">
        <f t="shared" si="2"/>
        <v>4.6999999999999993</v>
      </c>
      <c r="O40" s="51">
        <v>5</v>
      </c>
      <c r="P40" s="36">
        <f>O40*0.75+H40*0.25</f>
        <v>4.875</v>
      </c>
      <c r="Q40" s="49">
        <f t="shared" si="0"/>
        <v>4.875</v>
      </c>
    </row>
    <row r="41" spans="1:17" s="5" customFormat="1" ht="14">
      <c r="A41" s="3" t="s">
        <v>83</v>
      </c>
      <c r="B41" s="4" t="s">
        <v>71</v>
      </c>
      <c r="C41" s="4"/>
      <c r="D41" s="4"/>
      <c r="E41" s="4"/>
      <c r="F41" s="4"/>
      <c r="G41" s="4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1:17" s="5" customFormat="1">
      <c r="A42" s="6"/>
      <c r="B42" s="16" t="s">
        <v>41</v>
      </c>
      <c r="C42" s="13" t="s">
        <v>84</v>
      </c>
      <c r="D42" s="17">
        <v>2</v>
      </c>
      <c r="E42" s="17">
        <v>1.5</v>
      </c>
      <c r="F42" s="17">
        <v>2.5</v>
      </c>
      <c r="G42" s="47"/>
      <c r="H42" s="34">
        <v>2.25</v>
      </c>
      <c r="I42" s="35" t="s">
        <v>51</v>
      </c>
      <c r="J42" s="36"/>
      <c r="K42" s="36"/>
      <c r="L42" s="36"/>
      <c r="M42" s="36"/>
      <c r="N42" s="36"/>
      <c r="O42" s="51"/>
      <c r="P42" s="36"/>
      <c r="Q42" s="35" t="s">
        <v>51</v>
      </c>
    </row>
    <row r="43" spans="1:17" s="5" customFormat="1">
      <c r="A43" s="6"/>
      <c r="B43" s="16" t="s">
        <v>41</v>
      </c>
      <c r="C43" s="13" t="s">
        <v>15</v>
      </c>
      <c r="D43" s="17">
        <v>1.5</v>
      </c>
      <c r="E43" s="17">
        <v>3.5</v>
      </c>
      <c r="F43" s="17">
        <v>3</v>
      </c>
      <c r="G43" s="47"/>
      <c r="H43" s="34">
        <v>3.25</v>
      </c>
      <c r="I43" s="35">
        <v>4</v>
      </c>
      <c r="J43" s="36">
        <v>3.5</v>
      </c>
      <c r="K43" s="36">
        <v>2.5</v>
      </c>
      <c r="L43" s="36">
        <v>5</v>
      </c>
      <c r="M43" s="36">
        <v>4</v>
      </c>
      <c r="N43" s="36">
        <f t="shared" si="2"/>
        <v>3.85</v>
      </c>
      <c r="O43" s="51">
        <v>4</v>
      </c>
      <c r="P43" s="36">
        <f>O43*0.75+H43*0.25</f>
        <v>3.8125</v>
      </c>
      <c r="Q43" s="49">
        <f t="shared" si="0"/>
        <v>3.8125</v>
      </c>
    </row>
    <row r="44" spans="1:17" s="5" customFormat="1">
      <c r="A44" s="6"/>
      <c r="B44" s="16" t="s">
        <v>41</v>
      </c>
      <c r="C44" s="13" t="s">
        <v>85</v>
      </c>
      <c r="D44" s="17">
        <v>1.5</v>
      </c>
      <c r="E44" s="17">
        <v>5</v>
      </c>
      <c r="F44" s="17">
        <v>4</v>
      </c>
      <c r="G44" s="47"/>
      <c r="H44" s="34">
        <v>4.5</v>
      </c>
      <c r="I44" s="35">
        <v>4</v>
      </c>
      <c r="J44" s="36">
        <v>3</v>
      </c>
      <c r="K44" s="36">
        <v>4</v>
      </c>
      <c r="L44" s="36">
        <v>5</v>
      </c>
      <c r="M44" s="36">
        <v>4</v>
      </c>
      <c r="N44" s="36">
        <f t="shared" si="2"/>
        <v>4</v>
      </c>
      <c r="O44" s="51">
        <v>4</v>
      </c>
      <c r="P44" s="36">
        <f>O44*0.75+H44*0.25</f>
        <v>4.125</v>
      </c>
      <c r="Q44" s="49">
        <v>4</v>
      </c>
    </row>
    <row r="45" spans="1:17" s="5" customFormat="1">
      <c r="A45" s="6"/>
      <c r="B45" s="16" t="s">
        <v>41</v>
      </c>
      <c r="C45" s="13" t="s">
        <v>2</v>
      </c>
      <c r="D45" s="17">
        <v>3.5</v>
      </c>
      <c r="E45" s="17">
        <v>2</v>
      </c>
      <c r="F45" s="17"/>
      <c r="G45" s="47"/>
      <c r="H45" s="34">
        <f t="shared" si="3"/>
        <v>2.75</v>
      </c>
      <c r="I45" s="35">
        <v>4</v>
      </c>
      <c r="J45" s="36">
        <v>3</v>
      </c>
      <c r="K45" s="36">
        <v>4.5</v>
      </c>
      <c r="L45" s="36">
        <v>5</v>
      </c>
      <c r="M45" s="36">
        <v>4</v>
      </c>
      <c r="N45" s="36">
        <f t="shared" si="2"/>
        <v>4.0749999999999993</v>
      </c>
      <c r="O45" s="51">
        <v>4</v>
      </c>
      <c r="P45" s="36">
        <f>O45*0.75+H45*0.25</f>
        <v>3.6875</v>
      </c>
      <c r="Q45" s="49">
        <f t="shared" si="0"/>
        <v>3.6875</v>
      </c>
    </row>
    <row r="46" spans="1:17" s="5" customFormat="1">
      <c r="A46" s="6"/>
      <c r="B46" s="16" t="s">
        <v>41</v>
      </c>
      <c r="C46" s="13" t="s">
        <v>16</v>
      </c>
      <c r="D46" s="17">
        <v>2</v>
      </c>
      <c r="E46" s="17">
        <v>3</v>
      </c>
      <c r="F46" s="17"/>
      <c r="G46" s="47"/>
      <c r="H46" s="34">
        <f t="shared" si="3"/>
        <v>2.5</v>
      </c>
      <c r="I46" s="35">
        <v>4</v>
      </c>
      <c r="J46" s="36">
        <v>4.5</v>
      </c>
      <c r="K46" s="36">
        <v>5</v>
      </c>
      <c r="L46" s="36">
        <v>4</v>
      </c>
      <c r="M46" s="36">
        <v>5</v>
      </c>
      <c r="N46" s="36">
        <f t="shared" si="2"/>
        <v>4.375</v>
      </c>
      <c r="O46" s="51">
        <v>4</v>
      </c>
      <c r="P46" s="36">
        <f>O46*0.75+H46*0.25</f>
        <v>3.625</v>
      </c>
      <c r="Q46" s="49">
        <f t="shared" si="0"/>
        <v>3.625</v>
      </c>
    </row>
    <row r="47" spans="1:17" s="5" customFormat="1">
      <c r="A47" s="6"/>
      <c r="B47" s="16" t="s">
        <v>41</v>
      </c>
      <c r="C47" s="13" t="s">
        <v>21</v>
      </c>
      <c r="D47" s="17">
        <v>2</v>
      </c>
      <c r="E47" s="17">
        <v>3</v>
      </c>
      <c r="F47" s="17"/>
      <c r="G47" s="47"/>
      <c r="H47" s="34">
        <f t="shared" si="3"/>
        <v>2.5</v>
      </c>
      <c r="I47" s="35" t="s">
        <v>51</v>
      </c>
      <c r="J47" s="36"/>
      <c r="K47" s="36"/>
      <c r="L47" s="36"/>
      <c r="M47" s="36"/>
      <c r="N47" s="36"/>
      <c r="O47" s="51"/>
      <c r="P47" s="36"/>
      <c r="Q47" s="35" t="s">
        <v>51</v>
      </c>
    </row>
    <row r="48" spans="1:17" s="5" customFormat="1">
      <c r="A48" s="6"/>
      <c r="B48" s="16" t="s">
        <v>41</v>
      </c>
      <c r="C48" s="13" t="s">
        <v>22</v>
      </c>
      <c r="D48" s="17">
        <v>2.5</v>
      </c>
      <c r="E48" s="17">
        <v>4</v>
      </c>
      <c r="F48" s="17"/>
      <c r="G48" s="47">
        <v>5</v>
      </c>
      <c r="H48" s="34">
        <v>4.5</v>
      </c>
      <c r="I48" s="35">
        <v>5</v>
      </c>
      <c r="J48" s="36">
        <v>4</v>
      </c>
      <c r="K48" s="36">
        <v>4</v>
      </c>
      <c r="L48" s="36">
        <v>5</v>
      </c>
      <c r="M48" s="36">
        <v>3</v>
      </c>
      <c r="N48" s="36">
        <f t="shared" si="2"/>
        <v>4.4000000000000004</v>
      </c>
      <c r="O48" s="51">
        <v>4</v>
      </c>
      <c r="P48" s="36">
        <f>O48*0.75+H48*0.25</f>
        <v>4.125</v>
      </c>
      <c r="Q48" s="49">
        <v>5</v>
      </c>
    </row>
    <row r="49" spans="1:17" s="5" customFormat="1">
      <c r="A49" s="6"/>
      <c r="B49" s="16" t="s">
        <v>41</v>
      </c>
      <c r="C49" s="31" t="s">
        <v>86</v>
      </c>
      <c r="D49" s="32"/>
      <c r="E49" s="32">
        <v>3</v>
      </c>
      <c r="F49" s="32">
        <v>2</v>
      </c>
      <c r="G49" s="14"/>
      <c r="H49" s="34">
        <v>2.5</v>
      </c>
      <c r="I49" s="35">
        <v>3</v>
      </c>
      <c r="J49" s="36">
        <v>3</v>
      </c>
      <c r="K49" s="36">
        <v>3</v>
      </c>
      <c r="L49" s="36">
        <v>4.5</v>
      </c>
      <c r="M49" s="36">
        <v>4</v>
      </c>
      <c r="N49" s="36">
        <f t="shared" si="2"/>
        <v>3.375</v>
      </c>
      <c r="O49" s="51">
        <v>3</v>
      </c>
      <c r="P49" s="36">
        <f>O49*0.75+H49*0.25</f>
        <v>2.875</v>
      </c>
      <c r="Q49" s="49">
        <f t="shared" si="0"/>
        <v>2.875</v>
      </c>
    </row>
    <row r="50" spans="1:17" s="5" customFormat="1">
      <c r="A50" s="13"/>
      <c r="B50" s="33" t="s">
        <v>41</v>
      </c>
      <c r="C50" s="13" t="s">
        <v>23</v>
      </c>
      <c r="D50" s="17">
        <v>1.5</v>
      </c>
      <c r="E50" s="17"/>
      <c r="F50" s="17"/>
      <c r="G50" s="47"/>
      <c r="H50" s="34"/>
      <c r="I50" s="35" t="s">
        <v>51</v>
      </c>
      <c r="J50" s="36"/>
      <c r="K50" s="36"/>
      <c r="L50" s="36"/>
      <c r="M50" s="36"/>
      <c r="N50" s="36"/>
      <c r="O50" s="51"/>
      <c r="P50" s="36"/>
      <c r="Q50" s="35" t="s">
        <v>51</v>
      </c>
    </row>
    <row r="51" spans="1:17" s="5" customFormat="1">
      <c r="A51" s="13"/>
      <c r="B51" s="33" t="s">
        <v>41</v>
      </c>
      <c r="C51" s="13" t="s">
        <v>87</v>
      </c>
      <c r="D51" s="17">
        <v>3</v>
      </c>
      <c r="E51" s="17">
        <v>2</v>
      </c>
      <c r="F51" s="17"/>
      <c r="G51" s="47"/>
      <c r="H51" s="34">
        <f t="shared" si="3"/>
        <v>2.5</v>
      </c>
      <c r="I51" s="35">
        <v>4</v>
      </c>
      <c r="J51" s="36">
        <v>3.5</v>
      </c>
      <c r="K51" s="36">
        <v>4.5</v>
      </c>
      <c r="L51" s="36">
        <v>4</v>
      </c>
      <c r="M51" s="36">
        <v>5</v>
      </c>
      <c r="N51" s="36">
        <f t="shared" si="2"/>
        <v>4.1500000000000004</v>
      </c>
      <c r="O51" s="51">
        <v>4</v>
      </c>
      <c r="P51" s="36">
        <f>O51*0.75+H51*0.25</f>
        <v>3.625</v>
      </c>
      <c r="Q51" s="49">
        <f t="shared" si="0"/>
        <v>3.625</v>
      </c>
    </row>
    <row r="52" spans="1:17" s="5" customFormat="1">
      <c r="A52" s="10"/>
      <c r="B52" s="33" t="s">
        <v>41</v>
      </c>
      <c r="C52" s="11" t="s">
        <v>104</v>
      </c>
      <c r="D52" s="17">
        <v>1.5</v>
      </c>
      <c r="E52" s="17">
        <v>3</v>
      </c>
      <c r="F52" s="17">
        <v>3</v>
      </c>
      <c r="G52" s="47"/>
      <c r="H52" s="34">
        <v>3</v>
      </c>
      <c r="I52" s="35">
        <v>2</v>
      </c>
      <c r="J52" s="36">
        <v>4</v>
      </c>
      <c r="K52" s="36">
        <v>1.5</v>
      </c>
      <c r="L52" s="36">
        <v>3</v>
      </c>
      <c r="M52" s="36">
        <v>3.5</v>
      </c>
      <c r="N52" s="36">
        <f t="shared" si="2"/>
        <v>2.6</v>
      </c>
      <c r="O52" s="51">
        <v>1</v>
      </c>
      <c r="P52" s="36">
        <f>O52*0.75+H52*0.25</f>
        <v>1.5</v>
      </c>
      <c r="Q52" s="49">
        <v>1</v>
      </c>
    </row>
    <row r="53" spans="1:17" s="5" customFormat="1">
      <c r="A53" s="13"/>
      <c r="B53" s="33" t="s">
        <v>41</v>
      </c>
      <c r="C53" s="13" t="s">
        <v>24</v>
      </c>
      <c r="D53" s="17">
        <v>1</v>
      </c>
      <c r="E53" s="17">
        <v>3.5</v>
      </c>
      <c r="F53" s="17">
        <v>3</v>
      </c>
      <c r="G53" s="47"/>
      <c r="H53" s="34">
        <f t="shared" si="3"/>
        <v>2.25</v>
      </c>
      <c r="I53" s="35">
        <v>3</v>
      </c>
      <c r="J53" s="36">
        <v>5</v>
      </c>
      <c r="K53" s="36">
        <v>3</v>
      </c>
      <c r="L53" s="36">
        <v>5</v>
      </c>
      <c r="M53" s="36">
        <v>4</v>
      </c>
      <c r="N53" s="36">
        <f t="shared" si="2"/>
        <v>3.7500000000000004</v>
      </c>
      <c r="O53" s="51">
        <v>4</v>
      </c>
      <c r="P53" s="36">
        <f>O53*0.75+H53*0.25</f>
        <v>3.5625</v>
      </c>
      <c r="Q53" s="52">
        <f t="shared" si="0"/>
        <v>3.5625</v>
      </c>
    </row>
    <row r="54" spans="1:17" s="5" customFormat="1">
      <c r="A54" s="13"/>
      <c r="B54" s="33" t="s">
        <v>41</v>
      </c>
      <c r="C54" s="13" t="s">
        <v>88</v>
      </c>
      <c r="D54" s="17">
        <v>1.5</v>
      </c>
      <c r="E54" s="17">
        <v>2.5</v>
      </c>
      <c r="F54" s="17"/>
      <c r="G54" s="47"/>
      <c r="H54" s="34">
        <f t="shared" si="3"/>
        <v>2</v>
      </c>
      <c r="I54" s="35" t="s">
        <v>51</v>
      </c>
      <c r="J54" s="36"/>
      <c r="K54" s="36"/>
      <c r="L54" s="36"/>
      <c r="M54" s="36"/>
      <c r="N54" s="36"/>
      <c r="O54" s="51"/>
      <c r="P54" s="36"/>
      <c r="Q54" s="35" t="s">
        <v>51</v>
      </c>
    </row>
    <row r="55" spans="1:17" s="5" customFormat="1">
      <c r="A55" s="13"/>
      <c r="B55" s="33" t="s">
        <v>41</v>
      </c>
      <c r="C55" s="13" t="s">
        <v>89</v>
      </c>
      <c r="D55" s="17">
        <v>1.5</v>
      </c>
      <c r="E55" s="17"/>
      <c r="F55" s="17"/>
      <c r="G55" s="47"/>
      <c r="H55" s="34"/>
      <c r="I55" s="35" t="s">
        <v>51</v>
      </c>
      <c r="J55" s="36"/>
      <c r="K55" s="36"/>
      <c r="L55" s="36"/>
      <c r="M55" s="36"/>
      <c r="N55" s="36"/>
      <c r="O55" s="51"/>
      <c r="P55" s="36"/>
      <c r="Q55" s="35" t="s">
        <v>51</v>
      </c>
    </row>
    <row r="56" spans="1:17" s="5" customFormat="1">
      <c r="A56" s="13"/>
      <c r="B56" s="33" t="s">
        <v>41</v>
      </c>
      <c r="C56" s="13" t="s">
        <v>90</v>
      </c>
      <c r="D56" s="17">
        <v>1</v>
      </c>
      <c r="E56" s="17">
        <v>3</v>
      </c>
      <c r="F56" s="17">
        <v>2</v>
      </c>
      <c r="G56" s="47"/>
      <c r="H56" s="34">
        <f t="shared" si="3"/>
        <v>2</v>
      </c>
      <c r="I56" s="35">
        <v>2</v>
      </c>
      <c r="J56" s="36">
        <v>2</v>
      </c>
      <c r="K56" s="36">
        <v>1</v>
      </c>
      <c r="L56" s="36">
        <v>4.5</v>
      </c>
      <c r="M56" s="36">
        <v>4</v>
      </c>
      <c r="N56" s="36">
        <f t="shared" si="2"/>
        <v>2.5249999999999999</v>
      </c>
      <c r="O56" s="51">
        <v>1</v>
      </c>
      <c r="P56" s="36">
        <f>O56*0.75+H56*0.25</f>
        <v>1.25</v>
      </c>
      <c r="Q56" s="49">
        <v>1</v>
      </c>
    </row>
    <row r="57" spans="1:17" s="5" customFormat="1">
      <c r="A57" s="13"/>
      <c r="B57" s="33" t="s">
        <v>41</v>
      </c>
      <c r="C57" s="13" t="s">
        <v>35</v>
      </c>
      <c r="D57" s="17">
        <v>2.5</v>
      </c>
      <c r="E57" s="17">
        <v>2.5</v>
      </c>
      <c r="F57" s="17"/>
      <c r="G57" s="47"/>
      <c r="H57" s="34">
        <v>2.5</v>
      </c>
      <c r="I57" s="35">
        <v>4</v>
      </c>
      <c r="J57" s="36">
        <v>4.5</v>
      </c>
      <c r="K57" s="36">
        <v>4.5</v>
      </c>
      <c r="L57" s="36">
        <v>5</v>
      </c>
      <c r="M57" s="36">
        <v>4</v>
      </c>
      <c r="N57" s="36">
        <f t="shared" si="2"/>
        <v>4.3</v>
      </c>
      <c r="O57" s="51">
        <v>4</v>
      </c>
      <c r="P57" s="36">
        <f>O57*0.75+H57*0.25</f>
        <v>3.625</v>
      </c>
      <c r="Q57" s="49">
        <f t="shared" si="0"/>
        <v>3.625</v>
      </c>
    </row>
    <row r="58" spans="1:17" s="5" customFormat="1">
      <c r="A58" s="10"/>
      <c r="B58" s="33" t="s">
        <v>41</v>
      </c>
      <c r="C58" s="11" t="s">
        <v>75</v>
      </c>
      <c r="D58" s="17">
        <v>3.5</v>
      </c>
      <c r="E58" s="17">
        <v>1</v>
      </c>
      <c r="F58" s="17"/>
      <c r="G58" s="47"/>
      <c r="H58" s="34"/>
      <c r="I58" s="35" t="s">
        <v>51</v>
      </c>
      <c r="J58" s="36"/>
      <c r="K58" s="36"/>
      <c r="L58" s="36"/>
      <c r="M58" s="36"/>
      <c r="N58" s="36"/>
      <c r="O58" s="51"/>
      <c r="P58" s="36"/>
      <c r="Q58" s="35" t="s">
        <v>51</v>
      </c>
    </row>
    <row r="59" spans="1:17" s="2" customFormat="1" ht="14">
      <c r="A59" s="37" t="s">
        <v>6</v>
      </c>
      <c r="B59" s="37" t="s">
        <v>7</v>
      </c>
      <c r="C59" s="37"/>
      <c r="D59" s="38"/>
      <c r="E59" s="38"/>
      <c r="F59" s="3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</row>
    <row r="60" spans="1:17" s="2" customFormat="1">
      <c r="A60" s="10"/>
      <c r="B60" s="33" t="s">
        <v>41</v>
      </c>
      <c r="C60" s="11" t="s">
        <v>94</v>
      </c>
      <c r="D60" s="18">
        <v>1</v>
      </c>
      <c r="E60" s="18">
        <v>3</v>
      </c>
      <c r="F60" s="18">
        <v>2</v>
      </c>
      <c r="G60" s="47"/>
      <c r="H60" s="34">
        <v>2.5</v>
      </c>
      <c r="I60" s="35">
        <v>4.5</v>
      </c>
      <c r="J60" s="39">
        <v>5</v>
      </c>
      <c r="K60" s="39">
        <v>5</v>
      </c>
      <c r="L60" s="39">
        <v>5</v>
      </c>
      <c r="M60" s="39">
        <v>5</v>
      </c>
      <c r="N60" s="36">
        <f>I60*0.6+J60*0.1+K60*0.1+L60*0.1+M60*0.1</f>
        <v>4.6999999999999993</v>
      </c>
      <c r="O60" s="51">
        <v>5</v>
      </c>
      <c r="P60" s="36">
        <f>O60*0.75+H60*0.25</f>
        <v>4.375</v>
      </c>
      <c r="Q60" s="49">
        <v>5</v>
      </c>
    </row>
    <row r="61" spans="1:17" s="2" customFormat="1">
      <c r="A61" s="10"/>
      <c r="B61" s="33" t="s">
        <v>41</v>
      </c>
      <c r="C61" s="11" t="s">
        <v>32</v>
      </c>
      <c r="D61" s="18">
        <v>4</v>
      </c>
      <c r="E61" s="18">
        <v>3.5</v>
      </c>
      <c r="F61" s="18"/>
      <c r="G61" s="47"/>
      <c r="H61" s="34">
        <f t="shared" si="3"/>
        <v>3.75</v>
      </c>
      <c r="I61" s="35" t="s">
        <v>51</v>
      </c>
      <c r="J61" s="39"/>
      <c r="K61" s="39"/>
      <c r="L61" s="39"/>
      <c r="M61" s="39"/>
      <c r="N61" s="36"/>
      <c r="O61" s="51"/>
      <c r="P61" s="36"/>
      <c r="Q61" s="35" t="s">
        <v>51</v>
      </c>
    </row>
    <row r="62" spans="1:17" s="2" customFormat="1">
      <c r="A62" s="10"/>
      <c r="B62" s="33" t="s">
        <v>41</v>
      </c>
      <c r="C62" s="11" t="s">
        <v>33</v>
      </c>
      <c r="D62" s="18">
        <v>3.5</v>
      </c>
      <c r="E62" s="18">
        <v>5</v>
      </c>
      <c r="F62" s="18"/>
      <c r="G62" s="47"/>
      <c r="H62" s="34">
        <f t="shared" si="3"/>
        <v>4.25</v>
      </c>
      <c r="I62" s="35">
        <v>3.5</v>
      </c>
      <c r="J62" s="39">
        <v>4.5</v>
      </c>
      <c r="K62" s="39">
        <v>2</v>
      </c>
      <c r="L62" s="39">
        <v>2</v>
      </c>
      <c r="M62" s="39">
        <v>4.5</v>
      </c>
      <c r="N62" s="36">
        <f t="shared" ref="N62:N79" si="4">I62*0.6+J62*0.1+K62*0.1+L62*0.1+M62*0.1</f>
        <v>3.4000000000000008</v>
      </c>
      <c r="O62" s="51">
        <v>3</v>
      </c>
      <c r="P62" s="36">
        <f>O62*0.75+H62*0.25</f>
        <v>3.3125</v>
      </c>
      <c r="Q62" s="49">
        <v>4</v>
      </c>
    </row>
    <row r="63" spans="1:17" s="2" customFormat="1">
      <c r="A63" s="10"/>
      <c r="B63" s="33" t="s">
        <v>41</v>
      </c>
      <c r="C63" s="11" t="s">
        <v>17</v>
      </c>
      <c r="D63" s="18">
        <v>5</v>
      </c>
      <c r="E63" s="18">
        <v>4</v>
      </c>
      <c r="F63" s="18"/>
      <c r="G63" s="47"/>
      <c r="H63" s="34">
        <f t="shared" si="3"/>
        <v>4.5</v>
      </c>
      <c r="I63" s="35">
        <v>5</v>
      </c>
      <c r="J63" s="39">
        <v>5</v>
      </c>
      <c r="K63" s="39">
        <v>5</v>
      </c>
      <c r="L63" s="39">
        <v>4</v>
      </c>
      <c r="M63" s="39">
        <v>5</v>
      </c>
      <c r="N63" s="36">
        <f t="shared" si="4"/>
        <v>4.9000000000000004</v>
      </c>
      <c r="O63" s="51">
        <v>5</v>
      </c>
      <c r="P63" s="36">
        <f>O63*0.75+H63*0.25</f>
        <v>4.875</v>
      </c>
      <c r="Q63" s="49">
        <f t="shared" si="0"/>
        <v>4.875</v>
      </c>
    </row>
    <row r="64" spans="1:17" s="2" customFormat="1">
      <c r="A64" s="10"/>
      <c r="B64" s="33" t="s">
        <v>41</v>
      </c>
      <c r="C64" s="13" t="s">
        <v>67</v>
      </c>
      <c r="D64" s="18">
        <v>3.5</v>
      </c>
      <c r="E64" s="18">
        <v>3.5</v>
      </c>
      <c r="F64" s="18"/>
      <c r="G64" s="47"/>
      <c r="H64" s="34">
        <f t="shared" si="3"/>
        <v>3.5</v>
      </c>
      <c r="I64" s="35">
        <v>3</v>
      </c>
      <c r="J64" s="39">
        <v>4</v>
      </c>
      <c r="K64" s="39">
        <v>3.5</v>
      </c>
      <c r="L64" s="39">
        <v>3</v>
      </c>
      <c r="M64" s="39">
        <v>4</v>
      </c>
      <c r="N64" s="36">
        <f t="shared" si="4"/>
        <v>3.2499999999999996</v>
      </c>
      <c r="O64" s="51">
        <v>3</v>
      </c>
      <c r="P64" s="36">
        <f>O64*0.75+H64*0.25</f>
        <v>3.125</v>
      </c>
      <c r="Q64" s="49">
        <f t="shared" si="0"/>
        <v>3.125</v>
      </c>
    </row>
    <row r="65" spans="1:17" s="2" customFormat="1">
      <c r="A65" s="10"/>
      <c r="B65" s="33" t="s">
        <v>41</v>
      </c>
      <c r="C65" s="10" t="s">
        <v>74</v>
      </c>
      <c r="D65" s="18">
        <v>4</v>
      </c>
      <c r="E65" s="18">
        <v>3.5</v>
      </c>
      <c r="F65" s="18"/>
      <c r="G65" s="47"/>
      <c r="H65" s="34">
        <f t="shared" si="3"/>
        <v>3.75</v>
      </c>
      <c r="I65" s="35">
        <v>4.5</v>
      </c>
      <c r="J65" s="39">
        <v>4.5</v>
      </c>
      <c r="K65" s="39">
        <v>5</v>
      </c>
      <c r="L65" s="39">
        <v>3</v>
      </c>
      <c r="M65" s="39">
        <v>5</v>
      </c>
      <c r="N65" s="36">
        <f t="shared" si="4"/>
        <v>4.45</v>
      </c>
      <c r="O65" s="51">
        <v>4</v>
      </c>
      <c r="P65" s="36">
        <f>O65*0.75+H65*0.25</f>
        <v>3.9375</v>
      </c>
      <c r="Q65" s="49">
        <v>4</v>
      </c>
    </row>
    <row r="66" spans="1:17" s="2" customFormat="1">
      <c r="A66" s="10"/>
      <c r="B66" s="33" t="s">
        <v>41</v>
      </c>
      <c r="C66" s="13" t="s">
        <v>97</v>
      </c>
      <c r="D66" s="18">
        <v>3.5</v>
      </c>
      <c r="E66" s="18">
        <v>2</v>
      </c>
      <c r="F66" s="18"/>
      <c r="G66" s="47"/>
      <c r="H66" s="34">
        <f t="shared" si="3"/>
        <v>2.75</v>
      </c>
      <c r="I66" s="35" t="s">
        <v>51</v>
      </c>
      <c r="J66" s="39"/>
      <c r="K66" s="39"/>
      <c r="L66" s="39"/>
      <c r="M66" s="39"/>
      <c r="N66" s="36"/>
      <c r="O66" s="51"/>
      <c r="P66" s="36"/>
      <c r="Q66" s="35" t="s">
        <v>51</v>
      </c>
    </row>
    <row r="67" spans="1:17" s="2" customFormat="1">
      <c r="A67" s="10"/>
      <c r="B67" s="33" t="s">
        <v>41</v>
      </c>
      <c r="C67" s="11" t="s">
        <v>19</v>
      </c>
      <c r="D67" s="18">
        <v>3.5</v>
      </c>
      <c r="E67" s="18">
        <v>5</v>
      </c>
      <c r="F67" s="18"/>
      <c r="G67" s="47"/>
      <c r="H67" s="34">
        <f t="shared" si="3"/>
        <v>4.25</v>
      </c>
      <c r="I67" s="35">
        <v>5</v>
      </c>
      <c r="J67" s="39">
        <v>4.5</v>
      </c>
      <c r="K67" s="39">
        <v>4</v>
      </c>
      <c r="L67" s="39">
        <v>4</v>
      </c>
      <c r="M67" s="39">
        <v>5</v>
      </c>
      <c r="N67" s="36">
        <f t="shared" si="4"/>
        <v>4.75</v>
      </c>
      <c r="O67" s="51">
        <v>5</v>
      </c>
      <c r="P67" s="36">
        <f>O67*0.75+H67*0.25</f>
        <v>4.8125</v>
      </c>
      <c r="Q67" s="49">
        <f t="shared" si="0"/>
        <v>4.8125</v>
      </c>
    </row>
    <row r="68" spans="1:17" s="2" customFormat="1">
      <c r="A68" s="10"/>
      <c r="B68" s="33" t="s">
        <v>41</v>
      </c>
      <c r="C68" s="11" t="s">
        <v>20</v>
      </c>
      <c r="D68" s="18">
        <v>3</v>
      </c>
      <c r="E68" s="18">
        <v>3</v>
      </c>
      <c r="F68" s="18"/>
      <c r="G68" s="47"/>
      <c r="H68" s="34">
        <f t="shared" si="3"/>
        <v>3</v>
      </c>
      <c r="I68" s="35">
        <v>4.5</v>
      </c>
      <c r="J68" s="39">
        <v>5</v>
      </c>
      <c r="K68" s="39">
        <v>5</v>
      </c>
      <c r="L68" s="39">
        <v>5</v>
      </c>
      <c r="M68" s="39">
        <v>5</v>
      </c>
      <c r="N68" s="36">
        <f t="shared" si="4"/>
        <v>4.6999999999999993</v>
      </c>
      <c r="O68" s="51">
        <v>5</v>
      </c>
      <c r="P68" s="36">
        <f>O68*0.75+H68*0.25</f>
        <v>4.5</v>
      </c>
      <c r="Q68" s="49">
        <f t="shared" si="0"/>
        <v>4.5</v>
      </c>
    </row>
    <row r="69" spans="1:17" s="2" customFormat="1">
      <c r="A69" s="10"/>
      <c r="B69" s="33" t="s">
        <v>41</v>
      </c>
      <c r="C69" s="11" t="s">
        <v>27</v>
      </c>
      <c r="D69" s="18">
        <v>4</v>
      </c>
      <c r="E69" s="18">
        <v>3.5</v>
      </c>
      <c r="F69" s="18"/>
      <c r="G69" s="47"/>
      <c r="H69" s="34">
        <f t="shared" si="3"/>
        <v>3.75</v>
      </c>
      <c r="I69" s="35">
        <v>3.5</v>
      </c>
      <c r="J69" s="39">
        <v>5</v>
      </c>
      <c r="K69" s="39">
        <v>5</v>
      </c>
      <c r="L69" s="39">
        <v>2</v>
      </c>
      <c r="M69" s="39">
        <v>5</v>
      </c>
      <c r="N69" s="36">
        <f t="shared" si="4"/>
        <v>3.8000000000000003</v>
      </c>
      <c r="O69" s="51">
        <v>4</v>
      </c>
      <c r="P69" s="36">
        <f>O69*0.75+H69*0.25</f>
        <v>3.9375</v>
      </c>
      <c r="Q69" s="49">
        <f t="shared" si="0"/>
        <v>3.9375</v>
      </c>
    </row>
    <row r="70" spans="1:17" s="2" customFormat="1">
      <c r="A70" s="10"/>
      <c r="B70" s="33" t="s">
        <v>41</v>
      </c>
      <c r="C70" s="11" t="s">
        <v>60</v>
      </c>
      <c r="D70" s="18">
        <v>2.5</v>
      </c>
      <c r="E70" s="18">
        <v>2.5</v>
      </c>
      <c r="F70" s="18"/>
      <c r="G70" s="47"/>
      <c r="H70" s="34">
        <f t="shared" si="3"/>
        <v>2.5</v>
      </c>
      <c r="I70" s="35">
        <v>3</v>
      </c>
      <c r="J70" s="39">
        <v>4.5</v>
      </c>
      <c r="K70" s="39">
        <v>3.75</v>
      </c>
      <c r="L70" s="39">
        <v>3.5</v>
      </c>
      <c r="M70" s="39">
        <v>5</v>
      </c>
      <c r="N70" s="36">
        <f t="shared" si="4"/>
        <v>3.4750000000000001</v>
      </c>
      <c r="O70" s="51">
        <v>3</v>
      </c>
      <c r="P70" s="36">
        <f>O70*0.75+H70*0.25</f>
        <v>2.875</v>
      </c>
      <c r="Q70" s="49">
        <f t="shared" si="0"/>
        <v>2.875</v>
      </c>
    </row>
    <row r="71" spans="1:17" s="2" customFormat="1">
      <c r="A71" s="10"/>
      <c r="B71" s="33" t="s">
        <v>41</v>
      </c>
      <c r="C71" s="11" t="s">
        <v>28</v>
      </c>
      <c r="D71" s="18">
        <v>3</v>
      </c>
      <c r="E71" s="18">
        <v>2</v>
      </c>
      <c r="F71" s="18"/>
      <c r="G71" s="47"/>
      <c r="H71" s="34">
        <f t="shared" si="3"/>
        <v>2.5</v>
      </c>
      <c r="I71" s="35">
        <v>3.5</v>
      </c>
      <c r="J71" s="39">
        <v>4.5</v>
      </c>
      <c r="K71" s="39">
        <v>4</v>
      </c>
      <c r="L71" s="39">
        <v>4</v>
      </c>
      <c r="M71" s="39">
        <v>3.5</v>
      </c>
      <c r="N71" s="36">
        <f t="shared" si="4"/>
        <v>3.7</v>
      </c>
      <c r="O71" s="51">
        <v>4</v>
      </c>
      <c r="P71" s="36">
        <f>O71*0.75+H71*0.25</f>
        <v>3.625</v>
      </c>
      <c r="Q71" s="49">
        <f t="shared" ref="Q71:Q83" si="5">P71</f>
        <v>3.625</v>
      </c>
    </row>
    <row r="72" spans="1:17" s="2" customFormat="1">
      <c r="A72" s="10"/>
      <c r="B72" s="33" t="s">
        <v>41</v>
      </c>
      <c r="C72" s="11" t="s">
        <v>105</v>
      </c>
      <c r="D72" s="18">
        <v>3.5</v>
      </c>
      <c r="E72" s="18">
        <v>3.5</v>
      </c>
      <c r="F72" s="18"/>
      <c r="G72" s="47"/>
      <c r="H72" s="34">
        <f t="shared" si="3"/>
        <v>3.5</v>
      </c>
      <c r="I72" s="35">
        <v>5</v>
      </c>
      <c r="J72" s="39">
        <v>4.5</v>
      </c>
      <c r="K72" s="39">
        <v>4.5</v>
      </c>
      <c r="L72" s="39">
        <v>5</v>
      </c>
      <c r="M72" s="39">
        <v>5</v>
      </c>
      <c r="N72" s="36">
        <f t="shared" si="4"/>
        <v>4.9000000000000004</v>
      </c>
      <c r="O72" s="51">
        <v>5</v>
      </c>
      <c r="P72" s="36">
        <f>O72*0.75+H72*0.25</f>
        <v>4.625</v>
      </c>
      <c r="Q72" s="49">
        <f t="shared" si="5"/>
        <v>4.625</v>
      </c>
    </row>
    <row r="73" spans="1:17" s="2" customFormat="1">
      <c r="A73" s="10"/>
      <c r="B73" s="33" t="s">
        <v>41</v>
      </c>
      <c r="C73" s="11" t="s">
        <v>106</v>
      </c>
      <c r="D73" s="18">
        <v>4</v>
      </c>
      <c r="E73" s="18">
        <v>2</v>
      </c>
      <c r="F73" s="18"/>
      <c r="G73" s="47"/>
      <c r="H73" s="34">
        <f t="shared" si="3"/>
        <v>3</v>
      </c>
      <c r="I73" s="35">
        <v>4</v>
      </c>
      <c r="J73" s="39">
        <v>5</v>
      </c>
      <c r="K73" s="39">
        <v>5</v>
      </c>
      <c r="L73" s="39">
        <v>4</v>
      </c>
      <c r="M73" s="39">
        <v>4.5</v>
      </c>
      <c r="N73" s="36">
        <f t="shared" si="4"/>
        <v>4.25</v>
      </c>
      <c r="O73" s="51">
        <v>4</v>
      </c>
      <c r="P73" s="36">
        <f>O73*0.75+H73*0.25</f>
        <v>3.75</v>
      </c>
      <c r="Q73" s="49">
        <f t="shared" si="5"/>
        <v>3.75</v>
      </c>
    </row>
    <row r="74" spans="1:17" s="2" customFormat="1">
      <c r="A74" s="10"/>
      <c r="B74" s="33" t="s">
        <v>41</v>
      </c>
      <c r="C74" s="13" t="s">
        <v>69</v>
      </c>
      <c r="D74" s="20"/>
      <c r="E74" s="18"/>
      <c r="F74" s="18"/>
      <c r="G74" s="47"/>
      <c r="H74" s="34"/>
      <c r="I74" s="35" t="s">
        <v>51</v>
      </c>
      <c r="J74" s="39"/>
      <c r="K74" s="39"/>
      <c r="L74" s="39"/>
      <c r="M74" s="39"/>
      <c r="N74" s="36"/>
      <c r="O74" s="51"/>
      <c r="P74" s="36"/>
      <c r="Q74" s="35" t="s">
        <v>51</v>
      </c>
    </row>
    <row r="75" spans="1:17" s="5" customFormat="1" ht="14">
      <c r="A75" s="38" t="s">
        <v>12</v>
      </c>
      <c r="B75" s="38" t="s">
        <v>13</v>
      </c>
      <c r="C75" s="38"/>
      <c r="D75" s="38"/>
      <c r="E75" s="38"/>
      <c r="F75" s="3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</row>
    <row r="76" spans="1:17" s="5" customFormat="1">
      <c r="A76" s="13"/>
      <c r="B76" s="33" t="s">
        <v>41</v>
      </c>
      <c r="C76" s="13" t="s">
        <v>70</v>
      </c>
      <c r="D76" s="17">
        <v>3</v>
      </c>
      <c r="E76" s="17">
        <v>3</v>
      </c>
      <c r="F76" s="17"/>
      <c r="G76" s="47"/>
      <c r="H76" s="34">
        <f t="shared" si="3"/>
        <v>3</v>
      </c>
      <c r="I76" s="35">
        <v>4</v>
      </c>
      <c r="J76" s="36"/>
      <c r="K76" s="36"/>
      <c r="L76" s="36"/>
      <c r="M76" s="36">
        <v>4</v>
      </c>
      <c r="N76" s="36">
        <f t="shared" si="4"/>
        <v>2.8</v>
      </c>
      <c r="O76" s="51"/>
      <c r="P76" s="36"/>
      <c r="Q76" s="49"/>
    </row>
    <row r="77" spans="1:17" s="5" customFormat="1">
      <c r="A77" s="13"/>
      <c r="B77" s="33" t="s">
        <v>41</v>
      </c>
      <c r="C77" s="13" t="s">
        <v>18</v>
      </c>
      <c r="D77" s="17">
        <v>3.5</v>
      </c>
      <c r="E77" s="17">
        <v>4</v>
      </c>
      <c r="F77" s="17"/>
      <c r="G77" s="47"/>
      <c r="H77" s="34">
        <f t="shared" si="3"/>
        <v>3.75</v>
      </c>
      <c r="I77" s="35">
        <v>5</v>
      </c>
      <c r="J77" s="36">
        <v>5</v>
      </c>
      <c r="K77" s="36">
        <v>5</v>
      </c>
      <c r="L77" s="36">
        <v>3</v>
      </c>
      <c r="M77" s="36">
        <v>5</v>
      </c>
      <c r="N77" s="36">
        <f t="shared" si="4"/>
        <v>4.8</v>
      </c>
      <c r="O77" s="51">
        <v>5</v>
      </c>
      <c r="P77" s="36">
        <f>O77*0.75+H77*0.25</f>
        <v>4.6875</v>
      </c>
      <c r="Q77" s="49">
        <f t="shared" si="5"/>
        <v>4.6875</v>
      </c>
    </row>
    <row r="78" spans="1:17" s="5" customFormat="1">
      <c r="A78" s="13"/>
      <c r="B78" s="33" t="s">
        <v>41</v>
      </c>
      <c r="C78" s="13" t="s">
        <v>61</v>
      </c>
      <c r="D78" s="17">
        <v>1</v>
      </c>
      <c r="E78" s="17">
        <v>3</v>
      </c>
      <c r="F78" s="17">
        <v>3</v>
      </c>
      <c r="G78" s="47"/>
      <c r="H78" s="34">
        <v>3</v>
      </c>
      <c r="I78" s="35">
        <v>3</v>
      </c>
      <c r="J78" s="36">
        <v>4</v>
      </c>
      <c r="K78" s="36">
        <v>4.5</v>
      </c>
      <c r="L78" s="36">
        <v>4</v>
      </c>
      <c r="M78" s="36">
        <v>5</v>
      </c>
      <c r="N78" s="36">
        <f t="shared" si="4"/>
        <v>3.55</v>
      </c>
      <c r="O78" s="51">
        <v>4</v>
      </c>
      <c r="P78" s="36">
        <f>O78*0.75+H78*0.25</f>
        <v>3.75</v>
      </c>
      <c r="Q78" s="52">
        <f t="shared" si="5"/>
        <v>3.75</v>
      </c>
    </row>
    <row r="79" spans="1:17" s="5" customFormat="1">
      <c r="A79" s="13"/>
      <c r="B79" s="33" t="s">
        <v>41</v>
      </c>
      <c r="C79" s="13" t="s">
        <v>68</v>
      </c>
      <c r="D79" s="17">
        <v>1</v>
      </c>
      <c r="E79" s="17">
        <v>3.5</v>
      </c>
      <c r="F79" s="17">
        <v>2.5</v>
      </c>
      <c r="G79" s="47"/>
      <c r="H79" s="34">
        <v>3</v>
      </c>
      <c r="I79" s="35">
        <v>4</v>
      </c>
      <c r="J79" s="36">
        <v>4.5</v>
      </c>
      <c r="K79" s="36">
        <v>4</v>
      </c>
      <c r="L79" s="36">
        <v>3</v>
      </c>
      <c r="M79" s="36">
        <v>4.5</v>
      </c>
      <c r="N79" s="36">
        <f t="shared" si="4"/>
        <v>4</v>
      </c>
      <c r="O79" s="51">
        <v>4</v>
      </c>
      <c r="P79" s="36">
        <f>O79*0.75+H79*0.25</f>
        <v>3.75</v>
      </c>
      <c r="Q79" s="49">
        <f t="shared" si="5"/>
        <v>3.75</v>
      </c>
    </row>
    <row r="80" spans="1:17" s="2" customFormat="1" ht="14">
      <c r="A80" s="37" t="s">
        <v>62</v>
      </c>
      <c r="B80" s="37"/>
      <c r="C80" s="37"/>
      <c r="D80" s="38"/>
      <c r="E80" s="38"/>
      <c r="F80" s="3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</row>
    <row r="81" spans="1:45" s="2" customFormat="1">
      <c r="A81" s="40"/>
      <c r="B81" s="33" t="s">
        <v>63</v>
      </c>
      <c r="C81" s="11" t="s">
        <v>91</v>
      </c>
      <c r="D81" s="18">
        <v>2.5</v>
      </c>
      <c r="E81" s="18">
        <v>3</v>
      </c>
      <c r="F81" s="18"/>
      <c r="G81" s="47"/>
      <c r="H81" s="34">
        <f>(D81+E81)/2</f>
        <v>2.75</v>
      </c>
      <c r="I81" s="35">
        <v>4.5</v>
      </c>
      <c r="J81" s="39">
        <v>5</v>
      </c>
      <c r="K81" s="39">
        <v>5</v>
      </c>
      <c r="L81" s="39">
        <v>5</v>
      </c>
      <c r="M81" s="39">
        <v>5</v>
      </c>
      <c r="N81" s="36">
        <f t="shared" ref="N81:N83" si="6">I81*0.4+J81*0.15+K81*0.15+L81*0.15+M81*0.15</f>
        <v>4.8</v>
      </c>
      <c r="O81" s="51">
        <v>5</v>
      </c>
      <c r="P81" s="36">
        <f>O81*0.75+H81*0.25</f>
        <v>4.4375</v>
      </c>
      <c r="Q81" s="49">
        <v>5</v>
      </c>
    </row>
    <row r="82" spans="1:45" s="2" customFormat="1">
      <c r="A82" s="40"/>
      <c r="B82" s="33" t="s">
        <v>63</v>
      </c>
      <c r="C82" s="11" t="s">
        <v>92</v>
      </c>
      <c r="D82" s="18">
        <v>2</v>
      </c>
      <c r="E82" s="18">
        <v>2</v>
      </c>
      <c r="F82" s="18"/>
      <c r="G82" s="47"/>
      <c r="H82" s="34">
        <f>(D82+E82)/2</f>
        <v>2</v>
      </c>
      <c r="I82" s="35">
        <v>4</v>
      </c>
      <c r="J82" s="39">
        <v>4</v>
      </c>
      <c r="K82" s="39">
        <v>5</v>
      </c>
      <c r="L82" s="39">
        <v>5</v>
      </c>
      <c r="M82" s="39">
        <v>5</v>
      </c>
      <c r="N82" s="36">
        <f t="shared" si="6"/>
        <v>4.45</v>
      </c>
      <c r="O82" s="51">
        <v>4</v>
      </c>
      <c r="P82" s="36">
        <f>O82*0.75+H82*0.25</f>
        <v>3.5</v>
      </c>
      <c r="Q82" s="49">
        <f t="shared" si="5"/>
        <v>3.5</v>
      </c>
    </row>
    <row r="83" spans="1:45" s="2" customFormat="1">
      <c r="A83" s="40"/>
      <c r="B83" s="33" t="s">
        <v>63</v>
      </c>
      <c r="C83" s="11" t="s">
        <v>93</v>
      </c>
      <c r="D83" s="18">
        <v>1</v>
      </c>
      <c r="E83" s="18">
        <v>2</v>
      </c>
      <c r="F83" s="18">
        <v>2</v>
      </c>
      <c r="G83" s="47"/>
      <c r="H83" s="34">
        <v>2</v>
      </c>
      <c r="I83" s="35">
        <v>3.5</v>
      </c>
      <c r="J83" s="39">
        <v>2</v>
      </c>
      <c r="K83" s="39">
        <v>4.5</v>
      </c>
      <c r="L83" s="39">
        <v>5</v>
      </c>
      <c r="M83" s="39">
        <v>4</v>
      </c>
      <c r="N83" s="36">
        <f t="shared" si="6"/>
        <v>3.7250000000000001</v>
      </c>
      <c r="O83" s="51">
        <v>4</v>
      </c>
      <c r="P83" s="36">
        <f>O83*0.75+H83*0.25</f>
        <v>3.5</v>
      </c>
      <c r="Q83" s="49">
        <f t="shared" si="5"/>
        <v>3.5</v>
      </c>
    </row>
    <row r="84" spans="1:45" s="2" customFormat="1">
      <c r="A84" s="1"/>
      <c r="H84" s="25"/>
      <c r="I84" s="28"/>
      <c r="J84" s="25"/>
      <c r="K84" s="25"/>
      <c r="L84" s="25"/>
      <c r="M84" s="25"/>
      <c r="N84" s="25"/>
      <c r="O84" s="46"/>
      <c r="P84" s="25"/>
      <c r="Q84" s="27"/>
    </row>
    <row r="85" spans="1:45">
      <c r="O85" s="46"/>
      <c r="P85" s="25"/>
      <c r="Q85" s="27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>
      <c r="O86" s="46"/>
      <c r="P86" s="25"/>
      <c r="Q86" s="27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>
      <c r="O87" s="46"/>
      <c r="P87" s="25"/>
      <c r="Q87" s="27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>
      <c r="O88" s="46"/>
      <c r="P88" s="25"/>
      <c r="Q88" s="27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>
      <c r="O89" s="46"/>
      <c r="P89" s="25"/>
      <c r="Q89" s="27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>
      <c r="O90" s="46"/>
      <c r="P90" s="25"/>
      <c r="Q90" s="27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>
      <c r="O91" s="46"/>
      <c r="P91" s="25"/>
      <c r="Q91" s="27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>
      <c r="P92" s="25"/>
      <c r="Q92" s="27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>
      <c r="P93" s="25"/>
      <c r="Q93" s="27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>
      <c r="P94" s="25"/>
      <c r="Q94" s="27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>
      <c r="P95" s="25"/>
      <c r="Q95" s="27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>
      <c r="P96" s="25"/>
      <c r="Q96" s="27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6:45">
      <c r="P97" s="25"/>
      <c r="Q97" s="27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6:45">
      <c r="P98" s="25"/>
      <c r="Q98" s="27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6:45">
      <c r="P99" s="25"/>
      <c r="Q99" s="27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6:45">
      <c r="P100" s="25"/>
      <c r="Q100" s="27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6:45">
      <c r="P101" s="25"/>
      <c r="Q101" s="27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6:45">
      <c r="P102" s="25"/>
      <c r="Q102" s="27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6:45">
      <c r="P103" s="25"/>
      <c r="Q103" s="27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6:45">
      <c r="P104" s="25"/>
      <c r="Q104" s="27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6:45">
      <c r="P105" s="25"/>
      <c r="Q105" s="27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6:45">
      <c r="P106" s="25"/>
      <c r="Q106" s="27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6:45">
      <c r="P107" s="25"/>
      <c r="Q107" s="27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6:45">
      <c r="P108" s="25"/>
      <c r="Q108" s="27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6:45">
      <c r="P109" s="25"/>
      <c r="Q109" s="27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6:45">
      <c r="P110" s="25"/>
      <c r="Q110" s="27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6:45">
      <c r="P111" s="25"/>
      <c r="Q111" s="27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6:45">
      <c r="P112" s="25"/>
      <c r="Q112" s="27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6:45">
      <c r="P113" s="25"/>
      <c r="Q113" s="27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6:45">
      <c r="P114" s="25"/>
      <c r="Q114" s="27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6:45">
      <c r="P115" s="25"/>
      <c r="Q115" s="27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6:45">
      <c r="P116" s="25"/>
      <c r="Q116" s="27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6:45">
      <c r="P117" s="25"/>
      <c r="Q117" s="27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6:45">
      <c r="P118" s="25"/>
      <c r="Q118" s="27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6:45">
      <c r="P119" s="25"/>
      <c r="Q119" s="27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6:45">
      <c r="P120" s="25"/>
      <c r="Q120" s="27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6:45">
      <c r="P121" s="25"/>
      <c r="Q121" s="27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6:45">
      <c r="P122" s="25"/>
      <c r="Q122" s="27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6:45">
      <c r="P123" s="25"/>
      <c r="Q123" s="27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6:45">
      <c r="P124" s="25"/>
      <c r="Q124" s="27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6:45">
      <c r="P125" s="25"/>
      <c r="Q125" s="27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6:45">
      <c r="P126" s="25"/>
      <c r="Q126" s="27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6:45">
      <c r="P127" s="25"/>
      <c r="Q127" s="27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6:45">
      <c r="P128" s="25"/>
      <c r="Q128" s="27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6:45">
      <c r="P129" s="25"/>
      <c r="Q129" s="27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6:45">
      <c r="P130" s="25"/>
      <c r="Q130" s="27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6:45">
      <c r="P131" s="25"/>
      <c r="Q131" s="27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6:45">
      <c r="P132" s="25"/>
      <c r="Q132" s="27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6:45">
      <c r="P133" s="25"/>
      <c r="Q133" s="27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6:45">
      <c r="P134" s="25"/>
      <c r="Q134" s="27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6:45">
      <c r="P135" s="25"/>
      <c r="Q135" s="27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6:45">
      <c r="P136" s="25"/>
      <c r="Q136" s="27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6:45">
      <c r="P137" s="25"/>
      <c r="Q137" s="27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6:45">
      <c r="P138" s="25"/>
      <c r="Q138" s="27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6:45">
      <c r="P139" s="25"/>
      <c r="Q139" s="27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6:45">
      <c r="P140" s="25"/>
      <c r="Q140" s="27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6:45">
      <c r="P141" s="25"/>
      <c r="Q141" s="27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6:45">
      <c r="P142" s="25"/>
      <c r="Q142" s="27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6:45">
      <c r="P143" s="25"/>
      <c r="Q143" s="27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6:45">
      <c r="P144" s="25"/>
      <c r="Q144" s="27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>
      <c r="P145" s="25"/>
      <c r="Q145" s="27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>
      <c r="P146" s="25"/>
      <c r="Q146" s="27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>
      <c r="P147" s="25"/>
      <c r="Q147" s="27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>
      <c r="P148" s="25"/>
      <c r="Q148" s="27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>
      <c r="P149" s="25"/>
      <c r="Q149" s="27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>
      <c r="P150" s="25"/>
      <c r="Q150" s="27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>
      <c r="P151" s="25"/>
      <c r="Q151" s="27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>
      <c r="P152" s="25"/>
      <c r="Q152" s="27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>
      <c r="P153" s="25"/>
      <c r="Q153" s="27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>
      <c r="P154" s="25"/>
      <c r="Q154" s="27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>
      <c r="P155" s="25"/>
      <c r="Q155" s="27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>
      <c r="P156" s="25"/>
      <c r="Q156" s="27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>
      <c r="P157" s="25"/>
      <c r="Q157" s="27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>
      <c r="P158" s="25"/>
      <c r="Q158" s="27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>
      <c r="P159" s="25"/>
      <c r="Q159" s="27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>
      <c r="P160" s="25"/>
      <c r="Q160" s="27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5"/>
      <c r="Q161" s="27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5"/>
      <c r="Q162" s="27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5"/>
      <c r="Q163" s="27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5"/>
      <c r="Q164" s="27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5"/>
      <c r="Q165" s="27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5"/>
      <c r="Q166" s="27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5"/>
      <c r="Q167" s="27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5"/>
      <c r="Q168" s="27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5"/>
      <c r="Q169" s="27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5"/>
      <c r="Q170" s="27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5"/>
      <c r="Q171" s="27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5"/>
      <c r="Q172" s="27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5"/>
      <c r="Q173" s="27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5"/>
      <c r="Q174" s="27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5"/>
      <c r="Q175" s="27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5"/>
      <c r="Q176" s="27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5"/>
      <c r="Q177" s="27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5"/>
      <c r="Q178" s="27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5"/>
      <c r="Q179" s="27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</sheetData>
  <mergeCells count="2">
    <mergeCell ref="D3:H3"/>
    <mergeCell ref="I3:N3"/>
  </mergeCells>
  <phoneticPr fontId="9" type="noConversion"/>
  <pageMargins left="0.70866141732283472" right="0.70866141732283472" top="0.74803149606299213" bottom="0.74803149606299213" header="0.31496062992125984" footer="0.31496062992125984"/>
  <pageSetup paperSize="0" orientation="portrait" horizontalDpi="4294967292" verticalDpi="4294967292"/>
  <headerFooter alignWithMargins="0"/>
  <rowBreaks count="1" manualBreakCount="1">
    <brk id="83" max="16383" man="1"/>
  </rowBreaks>
  <colBreaks count="1" manualBreakCount="1">
    <brk id="15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</vt:lpstr>
    </vt:vector>
  </TitlesOfParts>
  <Company>BME Építéskivitelezési Tanszék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Lepel Adrienn</dc:creator>
  <cp:lastModifiedBy>Zsolt Vasáros</cp:lastModifiedBy>
  <cp:lastPrinted>2014-01-21T18:19:31Z</cp:lastPrinted>
  <dcterms:created xsi:type="dcterms:W3CDTF">2011-02-21T14:35:49Z</dcterms:created>
  <dcterms:modified xsi:type="dcterms:W3CDTF">2014-01-23T02:30:07Z</dcterms:modified>
</cp:coreProperties>
</file>